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3"/>
  </bookViews>
  <sheets>
    <sheet name="Доходы" sheetId="1" r:id="rId1"/>
    <sheet name="Ведомст. стр." sheetId="2" r:id="rId2"/>
    <sheet name="Источники" sheetId="3" r:id="rId3"/>
    <sheet name="Лист1" sheetId="4" r:id="rId4"/>
  </sheets>
  <definedNames>
    <definedName name="_xlnm.Print_Area" localSheetId="1">'Ведомст. стр.'!$A$1:$J$133</definedName>
  </definedNames>
  <calcPr fullCalcOnLoad="1"/>
</workbook>
</file>

<file path=xl/sharedStrings.xml><?xml version="1.0" encoding="utf-8"?>
<sst xmlns="http://schemas.openxmlformats.org/spreadsheetml/2006/main" count="1380" uniqueCount="309">
  <si>
    <t>№</t>
  </si>
  <si>
    <t>п\п</t>
  </si>
  <si>
    <t>Источники  доходов.</t>
  </si>
  <si>
    <t>Код</t>
  </si>
  <si>
    <t>Статьи</t>
  </si>
  <si>
    <t>Тыс.руб.</t>
  </si>
  <si>
    <t>I</t>
  </si>
  <si>
    <t>000  1 00 00000  00 0000 000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</si>
  <si>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</si>
  <si>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</si>
  <si>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</si>
  <si>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000 1 06 00000 00 0000 000</t>
  </si>
  <si>
    <t>Налог на имущество физических лиц</t>
  </si>
  <si>
    <t>ДОХОДЫ ОТ ИМУЩЕСТВА, НАХОДЯЩЕГОСЯ В ГОСУДАРСТВЕННОЙ И МУНИЦИПАЛЬНОЙ СОБСТВЕННОСТИ</t>
  </si>
  <si>
    <t>000  1 11 00000  00 0000 000</t>
  </si>
  <si>
    <t>ШТРАФЫ,  САНКЦИИ., ВОЗМЕЩЕНИЕ УЩЕРБА.</t>
  </si>
  <si>
    <t>000 1 16 00000 00 0000 000</t>
  </si>
  <si>
    <t>Денежные взыскания (штрафы) за нарушение норм законодательства о применении ККТ при осуществлении наличных денежных расчетов и (или) расчетов с использованием платежных карт.</t>
  </si>
  <si>
    <t>Прочие поступления от денежных взысканий (штрафов) и иных сумм в возмещение ущерба</t>
  </si>
  <si>
    <t>II</t>
  </si>
  <si>
    <t>БЕЗВОЗМЕЗДНЫЕ  ПЕРЕЧИСЛЕНИЯ.</t>
  </si>
  <si>
    <t>000  2 00 00000  00 0000 000</t>
  </si>
  <si>
    <t>ИТОГО  ДОХОДОВ</t>
  </si>
  <si>
    <t>НАЛОГИ  НА ИМУЩЕСТВО</t>
  </si>
  <si>
    <t xml:space="preserve">                      Приложение № 1</t>
  </si>
  <si>
    <t>Расходы на организацию военно-патриотической работы с подростками</t>
  </si>
  <si>
    <t>0103</t>
  </si>
  <si>
    <t>0309</t>
  </si>
  <si>
    <t>0707</t>
  </si>
  <si>
    <t>0801</t>
  </si>
  <si>
    <t>Заработная плата</t>
  </si>
  <si>
    <t>Начисления на оплату труда</t>
  </si>
  <si>
    <t>Приобретение услуг</t>
  </si>
  <si>
    <t>Услуги по содержанию имущества</t>
  </si>
  <si>
    <t>Социальное обеспечение</t>
  </si>
  <si>
    <t>Увеличение стоимости материальных запасов</t>
  </si>
  <si>
    <t>Наименование статьей</t>
  </si>
  <si>
    <t>Код раздела и подраздела</t>
  </si>
  <si>
    <t>Код целевой статьи</t>
  </si>
  <si>
    <t>Код вида расходов</t>
  </si>
  <si>
    <t>Код эконом. статьи</t>
  </si>
  <si>
    <t xml:space="preserve">  </t>
  </si>
  <si>
    <t>Оплата труда и начисления на оплату труда</t>
  </si>
  <si>
    <t>Оплата услуг связи</t>
  </si>
  <si>
    <t>Оплата коммунальных услуг.</t>
  </si>
  <si>
    <t>Прочие услуги</t>
  </si>
  <si>
    <t>Поступление не финансовых активов</t>
  </si>
  <si>
    <t>Прочие расходы</t>
  </si>
  <si>
    <t>290</t>
  </si>
  <si>
    <t xml:space="preserve">Проведение праздничных мероприятий </t>
  </si>
  <si>
    <t xml:space="preserve">Расходы на организацию и содержание средств массовой информации МО </t>
  </si>
  <si>
    <t>Расходы на выплату пособий на детей находящихся под опекой</t>
  </si>
  <si>
    <t>1004</t>
  </si>
  <si>
    <t>ИТОГО:</t>
  </si>
  <si>
    <t>тыс. руб.</t>
  </si>
  <si>
    <t>7</t>
  </si>
  <si>
    <t xml:space="preserve">Наименование </t>
  </si>
  <si>
    <t>Уменьшение прочих остатков  средств бюджетов</t>
  </si>
  <si>
    <t>Уменьшение прочих остатков денежных  средств бюджетов</t>
  </si>
  <si>
    <t>Итого источников внутреннего финансирования</t>
  </si>
  <si>
    <t xml:space="preserve">                             ИСТОЧНИКИ  ФИНАНСИРОВАНИЯ   ДЕФИЦИТА</t>
  </si>
  <si>
    <t>Увеличение прочих остатков  средств бюджетов</t>
  </si>
  <si>
    <t>Увеличение прочих остатков денежных  средств бюджетов</t>
  </si>
  <si>
    <t>Код ГРБС</t>
  </si>
  <si>
    <t>3</t>
  </si>
  <si>
    <t>4</t>
  </si>
  <si>
    <t>5</t>
  </si>
  <si>
    <t>6</t>
  </si>
  <si>
    <t>8</t>
  </si>
  <si>
    <t>0102</t>
  </si>
  <si>
    <t>Расходы на содержание Главы муниципального образования-Председателя совета</t>
  </si>
  <si>
    <t>0104</t>
  </si>
  <si>
    <t>Расходы на содержание местной администрации</t>
  </si>
  <si>
    <t>894</t>
  </si>
  <si>
    <t>210</t>
  </si>
  <si>
    <t>211</t>
  </si>
  <si>
    <t>213</t>
  </si>
  <si>
    <t>Расходы на содержание Главы местной администрации</t>
  </si>
  <si>
    <t>220</t>
  </si>
  <si>
    <t>225</t>
  </si>
  <si>
    <t>226</t>
  </si>
  <si>
    <t>300</t>
  </si>
  <si>
    <t>310</t>
  </si>
  <si>
    <t>340</t>
  </si>
  <si>
    <t>212</t>
  </si>
  <si>
    <t>Транспортные услуги</t>
  </si>
  <si>
    <t xml:space="preserve"> п/п</t>
  </si>
  <si>
    <t>Прочие выплаты</t>
  </si>
  <si>
    <t>Увеличение стоимости основных средств.</t>
  </si>
  <si>
    <t>894  2 00 00000  00 0000 000</t>
  </si>
  <si>
    <t>182 1 05 02000 02  0000 110</t>
  </si>
  <si>
    <t>182 1 06 01010 03  0000 110</t>
  </si>
  <si>
    <t>000 1 16 90030 03 0000 140</t>
  </si>
  <si>
    <t>000 1 16 90000 00 0000 140</t>
  </si>
  <si>
    <t>Пособия по социальному помощи населению(суб. СПб)</t>
  </si>
  <si>
    <t>Тыс. руб.</t>
  </si>
  <si>
    <t>Пособия по социальному помощи населению</t>
  </si>
  <si>
    <t>0020100</t>
  </si>
  <si>
    <t>0020400</t>
  </si>
  <si>
    <t>0020500</t>
  </si>
  <si>
    <t>0700100</t>
  </si>
  <si>
    <t>0920100</t>
  </si>
  <si>
    <t>3150100</t>
  </si>
  <si>
    <t>Расходы на текущий ремонт и содержание дорог</t>
  </si>
  <si>
    <t>0503</t>
  </si>
  <si>
    <t>4310100</t>
  </si>
  <si>
    <t>598</t>
  </si>
  <si>
    <t>Резервный фонд главы местной администрации</t>
  </si>
  <si>
    <t>Расходы на оказание финансовой  помощи общественным объединениям поохране общественного правопорядка</t>
  </si>
  <si>
    <t>Расходы на организацию и осуществление мероприятий по защите насселения и территорий от чрезвычайных ситуаций природного и техногенного характера</t>
  </si>
  <si>
    <t>(тыс. руб)</t>
  </si>
  <si>
    <t>6000401</t>
  </si>
  <si>
    <t>Установка и содержание МАФ</t>
  </si>
  <si>
    <t>6000104</t>
  </si>
  <si>
    <t>Содержание и ремонт ограждения газонов</t>
  </si>
  <si>
    <t>6000103</t>
  </si>
  <si>
    <t>4570100</t>
  </si>
  <si>
    <t>Расходы на уборку территорий , водных акваторий , тупиков проездов</t>
  </si>
  <si>
    <t>Текущий ремонт придомовых территорий и территорий дворов, включая проезды и въезды, пешеходные дорожки</t>
  </si>
  <si>
    <t>6000101</t>
  </si>
  <si>
    <t>Расходы на компенсационное озеленение, проведение аварийных вырубок</t>
  </si>
  <si>
    <t>Расходы на содержание и обеспечение деятельности муниципальных служающих, выполняющих отдельные гос. полномочия</t>
  </si>
  <si>
    <t>Расходы по оплате труда приемных родителей</t>
  </si>
  <si>
    <t>182 1 16 06000 01 0000 140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</si>
  <si>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</si>
  <si>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</si>
  <si>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894  2 02 03000 00 0000 151</t>
  </si>
  <si>
    <t>Субвенции бюджетам субъектов РФ и муниципальных образований</t>
  </si>
  <si>
    <t xml:space="preserve"> 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</si>
  <si>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894  2 02 03024  03 0000 151</t>
  </si>
  <si>
    <t>894  2 02 03027  03 0100 151</t>
  </si>
  <si>
    <t>894 01 05 00 00 00 0000 000</t>
  </si>
  <si>
    <t>Изменение остатков средств на счетах по учету средств бюджета</t>
  </si>
  <si>
    <t>894 01 05 02 00 00 0000 500</t>
  </si>
  <si>
    <t>894 01 05 02 01 00 0000 510</t>
  </si>
  <si>
    <t>894 01 05 02 01 03 0000 510</t>
  </si>
  <si>
    <t>Увеличение прочих остатков денежных  средств   бюджетов внутригородских муниципальных образований Санкт-Петербурга</t>
  </si>
  <si>
    <t>894 01 05 02 00 00 0000 600</t>
  </si>
  <si>
    <t>894 01 05 02 01 00 0000 610</t>
  </si>
  <si>
    <t>894 01 05 02 01 03 0000 610</t>
  </si>
  <si>
    <t>Уменьшение прочих остатков денежных  средств   бюджетов внутригородских муниципальных образований Санкт-Петербурга</t>
  </si>
  <si>
    <t xml:space="preserve"> Налог, взимаемый с налогоплательщиков, выбравщих в качестве налогооблажения доходы.</t>
  </si>
  <si>
    <t xml:space="preserve"> Налог, взимаемый с налогоплательщиков, выбравщих в качестве налогооблажения доходы, уменьшенные на величину расходов</t>
  </si>
  <si>
    <t xml:space="preserve"> Налог, взимаемый в связи с применением упрощенной системой налогооблажения</t>
  </si>
  <si>
    <t>182 1 05 01010 01  0000 110</t>
  </si>
  <si>
    <t>182 1 05 01020 01  0000 110</t>
  </si>
  <si>
    <t>Налог на имущество физических лиц, взимаемых по ставкам ,применяемым к объектам налогооблажения , расположенным в границах внутригородских муниципальных образований городов федерального значения Москвы и Санкт-Петербурга</t>
  </si>
  <si>
    <t>000 1 06 01000 00  0000 110</t>
  </si>
  <si>
    <t>000 1 05 01000 00  0000 110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</si>
  <si>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</si>
  <si>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</si>
  <si>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 xml:space="preserve">Налоги на имущество </t>
  </si>
  <si>
    <t>Налог с  имущества, переходящего в порядке наследования или дарения</t>
  </si>
  <si>
    <t>000 1 09 00000 00 0000 000</t>
  </si>
  <si>
    <t>000  1 11 05000  00 0000 120</t>
  </si>
  <si>
    <t>Арендная плата и поступления от продажи права на заключение договоров аренды земельных участков , за исключением земельных участков , предоставленных на инвестиционных условиях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</si>
  <si>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 от продажи права на заключение договоров аренды указанных земельных участков</t>
  </si>
  <si>
    <t xml:space="preserve">ДОХОДЫ ОТ  ОКАЗАНИЯ ПЛАТНЫХ УСЛУГ И КОМПЕНСАЦИИ ЗАТРАТ ГОСУДАРСТВА  </t>
  </si>
  <si>
    <t>000 1 13 00000 00 0000 000</t>
  </si>
  <si>
    <t>Средства , составляющие восстановительную стоимость зеленых насаждений внутриквартального озеленения и подлежащих зачислению в бюджеты внутригородских муниципальных образований Санкт-Петербурга в соответствии с законодательсьвом Санкт-Петербурга</t>
  </si>
  <si>
    <t>894  2 02 03024  03 0100 151</t>
  </si>
  <si>
    <t>894  2 02 03024  03 0200 151</t>
  </si>
  <si>
    <t>894  2 02 03027  03 0200 151</t>
  </si>
  <si>
    <t xml:space="preserve"> Субвенции бюджетам внутригородских муниципальных образований  Санкт-Петербурга на выполнение отдельных государственных полномочий полномочий Санкт-Петербурга по организации и осуществлению деятельности по опеке и попечительству</t>
  </si>
  <si>
    <t>0020302</t>
  </si>
  <si>
    <t>0020601</t>
  </si>
  <si>
    <t>0020602</t>
  </si>
  <si>
    <t>Расходы на обустройство и содержание спортивных площадок</t>
  </si>
  <si>
    <t>Создание зон отдыха, обустройство и содержание детских площадок</t>
  </si>
  <si>
    <t>Содержание и благоустройство , обеспечение сохранности  и восстановление мест погребения и воинских захоронений , мемориальных сооружений и объектов , увековечивающих память погибщих.</t>
  </si>
  <si>
    <t>6000405</t>
  </si>
  <si>
    <t>5201301</t>
  </si>
  <si>
    <t>5201302</t>
  </si>
  <si>
    <t>Определение должностных лиц 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</si>
  <si>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</si>
  <si>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</si>
  <si>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</si>
  <si>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894 1 17 01030 03 0000 180</t>
  </si>
  <si>
    <t>894 1 17 05030 03 0000 180</t>
  </si>
  <si>
    <t>894 208 03000 03 0000 180</t>
  </si>
  <si>
    <t xml:space="preserve">           Муниципального совета №           </t>
  </si>
  <si>
    <t>959</t>
  </si>
  <si>
    <t xml:space="preserve">                      к Решению №</t>
  </si>
  <si>
    <t xml:space="preserve">от    .   .    г.                 </t>
  </si>
  <si>
    <t xml:space="preserve">                                        МЕСТНОГО  БЮДЖЕТА  НА 2011 ГОД И ПЛАНОВЫЙ ПЕРИОД 2012 И 2013 ГОДОВ</t>
  </si>
  <si>
    <t>221</t>
  </si>
  <si>
    <t>Услуги связи</t>
  </si>
  <si>
    <t>222</t>
  </si>
  <si>
    <t>894  2 02 03024  03 0300 151</t>
  </si>
  <si>
    <t>1202</t>
  </si>
  <si>
    <t>Расходы на уборку и санитарную очистку территории</t>
  </si>
  <si>
    <t xml:space="preserve">                                        к Решению </t>
  </si>
  <si>
    <t xml:space="preserve"> НА 2012 ГОД И ПЛАНОВЫЙ ПЕРИОД 2013 И 2014 ГОДОВ</t>
  </si>
  <si>
    <t>0409</t>
  </si>
  <si>
    <t>Расходы на ежемесячные доплаты к трудовой пенсии</t>
  </si>
  <si>
    <t>2012</t>
  </si>
  <si>
    <t>1003</t>
  </si>
  <si>
    <t>5050100</t>
  </si>
  <si>
    <t>260</t>
  </si>
  <si>
    <t>263</t>
  </si>
  <si>
    <t>Пенсии, пособия</t>
  </si>
  <si>
    <t>Расхода на содержание  аппарата МС</t>
  </si>
  <si>
    <t>0113</t>
  </si>
  <si>
    <t>0111</t>
  </si>
  <si>
    <t xml:space="preserve">                                        Приложение № 2</t>
  </si>
  <si>
    <t>121</t>
  </si>
  <si>
    <t>122</t>
  </si>
  <si>
    <t>120</t>
  </si>
  <si>
    <t>244</t>
  </si>
  <si>
    <t>850</t>
  </si>
  <si>
    <t>240</t>
  </si>
  <si>
    <t>870</t>
  </si>
  <si>
    <t>599</t>
  </si>
  <si>
    <t>360</t>
  </si>
  <si>
    <t>2190000</t>
  </si>
  <si>
    <t>2190100</t>
  </si>
  <si>
    <t>2190300</t>
  </si>
  <si>
    <t>4400100</t>
  </si>
  <si>
    <t>6000204</t>
  </si>
  <si>
    <t>6000402</t>
  </si>
  <si>
    <t>6000304</t>
  </si>
  <si>
    <t xml:space="preserve">  ВЕДОМСТВЕННАЯ СТРУКТУРА РАСХОДОВ БЮДЖЕТА ВМО САНКТ-ПЕТЕРБУРГА П. МЕТАЛЛОСТРОЙ</t>
  </si>
  <si>
    <t xml:space="preserve">                      Муниципального совета №   </t>
  </si>
  <si>
    <t xml:space="preserve">                                           от                  г.</t>
  </si>
  <si>
    <t xml:space="preserve"> Расходые обязательства по 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</si>
  <si>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Местная администрация ВМО Санкт-Петербурга п. Металлострой ( ГРБС)</t>
  </si>
  <si>
    <t xml:space="preserve">Муниципальный совет ВМО Санкт-Петербурга п. Металлострой </t>
  </si>
  <si>
    <t xml:space="preserve">ДОХОДЫ  МЕСТНОГО  БЮДЖЕТА ВМО САНКТ-ПЕТЕРБУРГА   П. МЕТАЛЛОСТРОЙ 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</si>
  <si>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</si>
  <si>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</si>
  <si>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 на выплату персоналу органов местного самоуправления</t>
  </si>
  <si>
    <t>Фонд оплаты труда и страховые взносы</t>
  </si>
  <si>
    <t>Иные закупки  товаров, работ и услуг для муниципальных нужд</t>
  </si>
  <si>
    <t>Уплата налогов, сборов и иных платежей</t>
  </si>
  <si>
    <t>Выполнениеотдельных государственных полномочий за счет субвенций из фонда  компенсаций Санкт-Петербурга</t>
  </si>
  <si>
    <t>Резервные средства</t>
  </si>
  <si>
    <t>Прочая закупка  товаров, работ и услуг для муниципальных нужд</t>
  </si>
  <si>
    <t>Вознаграждение, причитающееся приемному родителю</t>
  </si>
  <si>
    <t>Выполнение отдельных государственных полномочий за счет субвенций из фонда  компенсаций Санкт-Петербурга</t>
  </si>
  <si>
    <t>830  1 11 05011  02 0100 120</t>
  </si>
  <si>
    <t>000  1 11 05011  02 0000 120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</si>
  <si>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 за исключением имущества бюджетных и  автономных учреждений , а также имущества государственных и муниципальных унитарных предприятий, в том числе казенных)</t>
  </si>
  <si>
    <t xml:space="preserve"> Субвенции бюджетам внутригородских муниципальных образований  Санкт-Петербурга на выполнение отдельного государственного полномочия  Санкт-Петербурга по определению должностных лиц , уполномоченных составлять протоколы  об административных правонарушениях , и составлению протоколов об административных правонарушениях</t>
  </si>
  <si>
    <t xml:space="preserve"> 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</si>
  <si>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Субвенции бюджетам внутригородских муниципальных образований  Санкт-Петербурга на вознаграждение,причитающееся приемному родителю</t>
  </si>
  <si>
    <t xml:space="preserve">                      Приложение №</t>
  </si>
  <si>
    <t>Условно утвержденные расходы</t>
  </si>
  <si>
    <t>9990000</t>
  </si>
  <si>
    <t>600</t>
  </si>
  <si>
    <t>630</t>
  </si>
  <si>
    <t>Предоставление субсидий муниципальным бюджетным, автономным учреждениям и иным некомерческим организациям</t>
  </si>
  <si>
    <t xml:space="preserve"> Субсидий некомерческим организациям</t>
  </si>
  <si>
    <t>НА 2013 ГОД И ПЛАНОВЫЙ ПЕРИОД 2014 И 2015 ГОДОВ.</t>
  </si>
  <si>
    <t xml:space="preserve"> </t>
  </si>
  <si>
    <t xml:space="preserve"> НА 2013 ГОД И ПЛАНОВЫЙ ПЕРИОД 2014 И 2015 ГОДОВ</t>
  </si>
  <si>
    <t>2013</t>
  </si>
  <si>
    <t>182 1 09 04040 01 0000 110</t>
  </si>
  <si>
    <t>182 1 09 04000 00 0000 110</t>
  </si>
  <si>
    <t>000 1 13 02990 03 0000 130</t>
  </si>
  <si>
    <t>867 113  02993 03 0100 130</t>
  </si>
  <si>
    <t xml:space="preserve">Прочие доходы от компенсации затрат бюджетов внутригородских муниципальных образований  городов федерального значения Москвы и Санкт-Петербурга </t>
  </si>
  <si>
    <t>Перечисления из бюджетов внутригородких муниципальных образований городов федерального значения Москвы и Санкт-Петербурга (в бюджеты внутригородких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 , сборов и иных платежей , а также сумм процентов за несвоевременное осуществление такого возврата  и процентов, начисленных на излишне взысканные суммы</t>
  </si>
  <si>
    <t xml:space="preserve"> Субвенции бюджетам внутригородских муниципальных образований  Санкт-Петербурга на выполнение отдельного государственного полномочия полномочий Санкт-Петербурга по организации и осуществлению  уборки и санитарной очистке территории</t>
  </si>
  <si>
    <t>Иные выплаты населению</t>
  </si>
  <si>
    <t>992,2</t>
  </si>
  <si>
    <t>6000102</t>
  </si>
  <si>
    <t>Организация дополнительных парковочных мест на дворовых территориях</t>
  </si>
  <si>
    <t>Установка, содержание и ремонт ограждения газонов</t>
  </si>
  <si>
    <t>Установка и содержание МАФ, уличной мебели и хозяйственно-бытового оборудования</t>
  </si>
  <si>
    <t>Создание зон отдыха, обустройство и содержание и уборка территорий детских площадок</t>
  </si>
  <si>
    <t xml:space="preserve"> Обустройство,  содержание и уборка территорий спортивных площадок</t>
  </si>
  <si>
    <t xml:space="preserve"> Текущий ремонт и содержание дорог, расположенных в пределах  границ МО </t>
  </si>
  <si>
    <t>6000201</t>
  </si>
  <si>
    <t>Оборудование контейнерных площадок на дворовых территориях</t>
  </si>
  <si>
    <t>6000203</t>
  </si>
  <si>
    <t>Ликвидация несанкционированных свалок бытовых отходов</t>
  </si>
  <si>
    <t>Проведение работ по ВПВ молодежи на территории МО</t>
  </si>
  <si>
    <t xml:space="preserve">Организация установки указателей с наименованиеми улиц и номерами домов </t>
  </si>
  <si>
    <t>6000404</t>
  </si>
  <si>
    <t>Организация работ по  компенсационному озеленению</t>
  </si>
  <si>
    <t>6000302</t>
  </si>
  <si>
    <t xml:space="preserve">Проведение санитарных рубок, удаление аварийных,  больных деревьев и кустарников в отношении зеленых насаждений внутриквартального озеленения </t>
  </si>
  <si>
    <t>4310200</t>
  </si>
  <si>
    <t>Поддержкадеятельности граждан, общественных объединений, участвующих в в охране общественного правопорядка на территории МО</t>
  </si>
  <si>
    <t xml:space="preserve">Проведение подготовки и обучения неработующего населения способам защиты и деиствиям в ЧС, обеспечение своевременного оповещения и информирования населения об угрозе возникновения или возникновенииЧС </t>
  </si>
  <si>
    <t>Опубликование муниципальных правовых актов и иной информации</t>
  </si>
  <si>
    <t>4570300</t>
  </si>
  <si>
    <t>851</t>
  </si>
  <si>
    <t>Уплата налога на имущество организаций и земельного налога</t>
  </si>
  <si>
    <t>0705</t>
  </si>
  <si>
    <t>Проведение оплачиваемых общественных работ</t>
  </si>
  <si>
    <t>0401</t>
  </si>
  <si>
    <t>5100100</t>
  </si>
  <si>
    <t>Временное трудоустройство несовершеннолетних</t>
  </si>
  <si>
    <t>5100300</t>
  </si>
  <si>
    <t>Субсидии некоммерчиским организациям</t>
  </si>
  <si>
    <t>Создание условий для развития на территории МО массовой физической культуры и спорта</t>
  </si>
  <si>
    <t>1102</t>
  </si>
  <si>
    <t>4870200</t>
  </si>
  <si>
    <t>0314</t>
  </si>
  <si>
    <t>7950500</t>
  </si>
  <si>
    <t>314</t>
  </si>
  <si>
    <t xml:space="preserve">Меры социальной поддержки населения по публичным нормативным обязательствам </t>
  </si>
  <si>
    <t>4280100</t>
  </si>
  <si>
    <t xml:space="preserve"> Расходные обязательства по организации подготовки, переподготовки
и повышения квалификации выборных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учреждений.
</t>
  </si>
  <si>
    <t>Профилактика терроризмаи экстримизма, а также мимимизация и (или) ликвидация последствий проявления терроризма и экстримизма на территории МО</t>
  </si>
  <si>
    <t xml:space="preserve"> Уборка территорий,  водных акваторий,тупиков, проездов </t>
  </si>
  <si>
    <t>Расходы на содержание  аппарата МС</t>
  </si>
  <si>
    <t>Организация и проведение досуговых мероприятий для жителей МО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</si>
</sst>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%"/>
  </numFmts>
  <fonts count="56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9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vertical="top" wrapText="1"/>
    </xf>
    <xf numFmtId="168" fontId="10" fillId="0" borderId="15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8" fontId="11" fillId="0" borderId="15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vertical="top" wrapText="1"/>
    </xf>
    <xf numFmtId="168" fontId="12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justify" vertical="top" wrapText="1"/>
    </xf>
    <xf numFmtId="49" fontId="12" fillId="0" borderId="15" xfId="0" applyNumberFormat="1" applyFont="1" applyBorder="1" applyAlignment="1">
      <alignment horizontal="justify" vertical="top" wrapText="1"/>
    </xf>
    <xf numFmtId="49" fontId="14" fillId="0" borderId="15" xfId="0" applyNumberFormat="1" applyFont="1" applyBorder="1" applyAlignment="1">
      <alignment horizontal="center" vertical="top" wrapText="1"/>
    </xf>
    <xf numFmtId="168" fontId="14" fillId="0" borderId="15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6" fillId="0" borderId="16" xfId="0" applyFont="1" applyBorder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justify" vertical="top" wrapText="1"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/>
    </xf>
    <xf numFmtId="168" fontId="1" fillId="0" borderId="15" xfId="0" applyNumberFormat="1" applyFont="1" applyBorder="1" applyAlignment="1">
      <alignment vertical="justify"/>
    </xf>
    <xf numFmtId="168" fontId="3" fillId="0" borderId="15" xfId="0" applyNumberFormat="1" applyFont="1" applyBorder="1" applyAlignment="1">
      <alignment vertical="justify"/>
    </xf>
    <xf numFmtId="168" fontId="15" fillId="0" borderId="15" xfId="0" applyNumberFormat="1" applyFont="1" applyBorder="1" applyAlignment="1">
      <alignment/>
    </xf>
    <xf numFmtId="0" fontId="6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15" xfId="0" applyFont="1" applyBorder="1" applyAlignment="1">
      <alignment/>
    </xf>
    <xf numFmtId="168" fontId="2" fillId="0" borderId="15" xfId="0" applyNumberFormat="1" applyFont="1" applyBorder="1" applyAlignment="1">
      <alignment vertical="justify"/>
    </xf>
    <xf numFmtId="0" fontId="3" fillId="0" borderId="1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16" fillId="0" borderId="19" xfId="0" applyFont="1" applyBorder="1" applyAlignment="1">
      <alignment/>
    </xf>
    <xf numFmtId="0" fontId="16" fillId="0" borderId="0" xfId="0" applyFont="1" applyAlignment="1">
      <alignment/>
    </xf>
    <xf numFmtId="170" fontId="1" fillId="0" borderId="13" xfId="57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/>
    </xf>
    <xf numFmtId="49" fontId="8" fillId="0" borderId="15" xfId="0" applyNumberFormat="1" applyFont="1" applyBorder="1" applyAlignment="1">
      <alignment vertical="top" wrapText="1"/>
    </xf>
    <xf numFmtId="168" fontId="8" fillId="0" borderId="15" xfId="0" applyNumberFormat="1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vertical="justify"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4" fillId="0" borderId="15" xfId="0" applyFont="1" applyBorder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68" fontId="2" fillId="0" borderId="15" xfId="0" applyNumberFormat="1" applyFont="1" applyBorder="1" applyAlignment="1">
      <alignment/>
    </xf>
    <xf numFmtId="0" fontId="16" fillId="0" borderId="18" xfId="0" applyFont="1" applyBorder="1" applyAlignment="1">
      <alignment/>
    </xf>
    <xf numFmtId="49" fontId="10" fillId="0" borderId="15" xfId="0" applyNumberFormat="1" applyFont="1" applyBorder="1" applyAlignment="1">
      <alignment horizontal="left" vertical="top" wrapText="1"/>
    </xf>
    <xf numFmtId="0" fontId="55" fillId="0" borderId="0" xfId="0" applyFont="1" applyAlignment="1">
      <alignment horizontal="justify" vertical="center"/>
    </xf>
    <xf numFmtId="0" fontId="3" fillId="0" borderId="15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3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3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13" sqref="K13"/>
    </sheetView>
  </sheetViews>
  <sheetFormatPr defaultColWidth="9.00390625" defaultRowHeight="12.75"/>
  <cols>
    <col min="2" max="2" width="34.375" style="0" customWidth="1"/>
    <col min="3" max="3" width="24.375" style="0" customWidth="1"/>
    <col min="4" max="4" width="10.125" style="0" customWidth="1"/>
  </cols>
  <sheetData>
    <row r="1" ht="12.75">
      <c r="C1" t="s">
        <v>24</v>
      </c>
    </row>
    <row r="4" s="41" customFormat="1" ht="12.75"/>
    <row r="7" s="52" customFormat="1" ht="13.5">
      <c r="A7" s="102" t="s">
        <v>227</v>
      </c>
    </row>
    <row r="8" spans="1:6" s="52" customFormat="1" ht="13.5">
      <c r="A8" s="103" t="s">
        <v>252</v>
      </c>
      <c r="B8" s="102"/>
      <c r="C8" s="103"/>
      <c r="D8" s="103"/>
      <c r="E8" s="103"/>
      <c r="F8" s="103"/>
    </row>
    <row r="9" ht="12.75">
      <c r="H9" t="s">
        <v>229</v>
      </c>
    </row>
    <row r="10" ht="13.5" thickBot="1"/>
    <row r="11" spans="1:6" ht="12.75">
      <c r="A11" s="1" t="s">
        <v>0</v>
      </c>
      <c r="B11" s="124" t="s">
        <v>2</v>
      </c>
      <c r="C11" s="3" t="s">
        <v>3</v>
      </c>
      <c r="D11" s="58">
        <v>2013</v>
      </c>
      <c r="E11" s="78">
        <v>2014</v>
      </c>
      <c r="F11" s="79">
        <v>2015</v>
      </c>
    </row>
    <row r="12" spans="1:6" ht="13.5" thickBot="1">
      <c r="A12" s="2" t="s">
        <v>1</v>
      </c>
      <c r="B12" s="125"/>
      <c r="C12" s="4" t="s">
        <v>4</v>
      </c>
      <c r="D12" s="59" t="s">
        <v>5</v>
      </c>
      <c r="E12" s="68" t="s">
        <v>95</v>
      </c>
      <c r="F12" s="69" t="s">
        <v>54</v>
      </c>
    </row>
    <row r="13" spans="1:6" ht="26.25" thickBot="1">
      <c r="A13" s="6" t="s">
        <v>6</v>
      </c>
      <c r="B13" s="7" t="s">
        <v>149</v>
      </c>
      <c r="C13" s="7" t="s">
        <v>7</v>
      </c>
      <c r="D13" s="60">
        <f>D14+D19+D22+D25+D29+D32</f>
        <v>37769.600000000006</v>
      </c>
      <c r="E13" s="66">
        <f>E14+E19+E25+E32+E29</f>
        <v>41813</v>
      </c>
      <c r="F13" s="67">
        <f>F14+F19+F25+F32+F29</f>
        <v>45994.2</v>
      </c>
    </row>
    <row r="14" spans="1:6" ht="13.5" thickBot="1">
      <c r="A14" s="8">
        <v>1</v>
      </c>
      <c r="B14" s="9" t="s">
        <v>8</v>
      </c>
      <c r="C14" s="5" t="s">
        <v>9</v>
      </c>
      <c r="D14" s="61">
        <f>D15+D18</f>
        <v>12995.6</v>
      </c>
      <c r="E14" s="72">
        <f>E15+E18</f>
        <v>14295.2</v>
      </c>
      <c r="F14" s="73">
        <f>F15+F18</f>
        <v>15724.7</v>
      </c>
    </row>
    <row r="15" spans="1:6" ht="39" thickBot="1">
      <c r="A15" s="8">
        <v>1.1</v>
      </c>
      <c r="B15" s="10" t="s">
        <v>143</v>
      </c>
      <c r="C15" s="4" t="s">
        <v>148</v>
      </c>
      <c r="D15" s="61">
        <f>D16+D17</f>
        <v>10794</v>
      </c>
      <c r="E15" s="70">
        <f>E16+E17</f>
        <v>11873.4</v>
      </c>
      <c r="F15" s="71">
        <f>F16+F17</f>
        <v>13060.7</v>
      </c>
    </row>
    <row r="16" spans="1:6" ht="39" thickBot="1">
      <c r="A16" s="8">
        <v>1.11</v>
      </c>
      <c r="B16" s="10" t="s">
        <v>141</v>
      </c>
      <c r="C16" s="4" t="s">
        <v>144</v>
      </c>
      <c r="D16" s="61">
        <v>7794</v>
      </c>
      <c r="E16" s="70">
        <v>8573.4</v>
      </c>
      <c r="F16" s="71">
        <v>9430.7</v>
      </c>
    </row>
    <row r="17" spans="1:6" ht="51.75" thickBot="1">
      <c r="A17" s="8">
        <v>1.12</v>
      </c>
      <c r="B17" s="10" t="s">
        <v>142</v>
      </c>
      <c r="C17" s="4" t="s">
        <v>145</v>
      </c>
      <c r="D17" s="61">
        <v>3000</v>
      </c>
      <c r="E17" s="70">
        <v>3300</v>
      </c>
      <c r="F17" s="71">
        <v>3630</v>
      </c>
    </row>
    <row r="18" spans="1:6" ht="26.25" thickBot="1">
      <c r="A18" s="8">
        <v>1.2</v>
      </c>
      <c r="B18" s="10" t="s">
        <v>10</v>
      </c>
      <c r="C18" s="4" t="s">
        <v>90</v>
      </c>
      <c r="D18" s="61">
        <v>2201.6</v>
      </c>
      <c r="E18" s="72">
        <v>2421.8</v>
      </c>
      <c r="F18" s="73">
        <v>2664</v>
      </c>
    </row>
    <row r="19" spans="1:6" ht="13.5" thickBot="1">
      <c r="A19" s="8">
        <v>2</v>
      </c>
      <c r="B19" s="5" t="s">
        <v>23</v>
      </c>
      <c r="C19" s="5" t="s">
        <v>11</v>
      </c>
      <c r="D19" s="61">
        <f aca="true" t="shared" si="0" ref="D19:F20">D20</f>
        <v>3620.8</v>
      </c>
      <c r="E19" s="70">
        <f t="shared" si="0"/>
        <v>4249.3</v>
      </c>
      <c r="F19" s="71">
        <f t="shared" si="0"/>
        <v>4674.2</v>
      </c>
    </row>
    <row r="20" spans="1:6" ht="13.5" thickBot="1">
      <c r="A20" s="8">
        <v>2.1</v>
      </c>
      <c r="B20" s="4" t="s">
        <v>12</v>
      </c>
      <c r="C20" s="4" t="s">
        <v>147</v>
      </c>
      <c r="D20" s="61">
        <f t="shared" si="0"/>
        <v>3620.8</v>
      </c>
      <c r="E20" s="70">
        <f t="shared" si="0"/>
        <v>4249.3</v>
      </c>
      <c r="F20" s="71">
        <f t="shared" si="0"/>
        <v>4674.2</v>
      </c>
    </row>
    <row r="21" spans="1:6" ht="90" thickBot="1">
      <c r="A21" s="8">
        <v>2.11</v>
      </c>
      <c r="B21" s="4" t="s">
        <v>146</v>
      </c>
      <c r="C21" s="4" t="s">
        <v>91</v>
      </c>
      <c r="D21" s="61">
        <v>3620.8</v>
      </c>
      <c r="E21" s="72">
        <v>4249.3</v>
      </c>
      <c r="F21" s="73">
        <v>4674.2</v>
      </c>
    </row>
    <row r="22" spans="1:6" ht="51.75" thickBot="1">
      <c r="A22" s="8">
        <v>3</v>
      </c>
      <c r="B22" s="5" t="s">
        <v>150</v>
      </c>
      <c r="C22" s="4" t="s">
        <v>153</v>
      </c>
      <c r="D22" s="61">
        <f>D23</f>
        <v>0</v>
      </c>
      <c r="E22" s="70"/>
      <c r="F22" s="71"/>
    </row>
    <row r="23" spans="1:6" ht="13.5" thickBot="1">
      <c r="A23" s="8">
        <v>3.1</v>
      </c>
      <c r="B23" s="4" t="s">
        <v>151</v>
      </c>
      <c r="C23" s="4" t="s">
        <v>257</v>
      </c>
      <c r="D23" s="61">
        <f>D24</f>
        <v>0</v>
      </c>
      <c r="E23" s="72"/>
      <c r="F23" s="73"/>
    </row>
    <row r="24" spans="1:6" ht="26.25" thickBot="1">
      <c r="A24" s="8">
        <v>3.11</v>
      </c>
      <c r="B24" s="4" t="s">
        <v>152</v>
      </c>
      <c r="C24" s="4" t="s">
        <v>256</v>
      </c>
      <c r="D24" s="61"/>
      <c r="E24" s="70"/>
      <c r="F24" s="71"/>
    </row>
    <row r="25" spans="1:8" ht="48.75" thickBot="1">
      <c r="A25" s="8">
        <v>4</v>
      </c>
      <c r="B25" s="55" t="s">
        <v>13</v>
      </c>
      <c r="C25" s="4" t="s">
        <v>14</v>
      </c>
      <c r="D25" s="61">
        <f aca="true" t="shared" si="1" ref="D25:F27">D26</f>
        <v>18973</v>
      </c>
      <c r="E25" s="72">
        <f t="shared" si="1"/>
        <v>20870.3</v>
      </c>
      <c r="F25" s="73">
        <f t="shared" si="1"/>
        <v>22957.3</v>
      </c>
      <c r="H25" s="104"/>
    </row>
    <row r="26" spans="1:6" ht="115.5" thickBot="1">
      <c r="A26" s="8">
        <v>4.1</v>
      </c>
      <c r="B26" s="12" t="s">
        <v>241</v>
      </c>
      <c r="C26" s="4" t="s">
        <v>154</v>
      </c>
      <c r="D26" s="61">
        <f t="shared" si="1"/>
        <v>18973</v>
      </c>
      <c r="E26" s="70">
        <f t="shared" si="1"/>
        <v>20870.3</v>
      </c>
      <c r="F26" s="71">
        <f t="shared" si="1"/>
        <v>22957.3</v>
      </c>
    </row>
    <row r="27" spans="1:6" ht="115.5" thickBot="1">
      <c r="A27" s="8">
        <v>4.11</v>
      </c>
      <c r="B27" s="12" t="s">
        <v>156</v>
      </c>
      <c r="C27" s="4" t="s">
        <v>240</v>
      </c>
      <c r="D27" s="61">
        <f t="shared" si="1"/>
        <v>18973</v>
      </c>
      <c r="E27" s="72">
        <f t="shared" si="1"/>
        <v>20870.3</v>
      </c>
      <c r="F27" s="73">
        <f t="shared" si="1"/>
        <v>22957.3</v>
      </c>
    </row>
    <row r="28" spans="1:6" ht="77.25" thickBot="1">
      <c r="A28" s="8">
        <v>4.12</v>
      </c>
      <c r="B28" s="12" t="s">
        <v>155</v>
      </c>
      <c r="C28" s="4" t="s">
        <v>239</v>
      </c>
      <c r="D28" s="61">
        <v>18973</v>
      </c>
      <c r="E28" s="70">
        <v>20870.3</v>
      </c>
      <c r="F28" s="71">
        <v>22957.3</v>
      </c>
    </row>
    <row r="29" spans="1:6" ht="39" thickBot="1">
      <c r="A29" s="8">
        <v>5</v>
      </c>
      <c r="B29" s="11" t="s">
        <v>157</v>
      </c>
      <c r="C29" s="4" t="s">
        <v>158</v>
      </c>
      <c r="D29" s="61">
        <f aca="true" t="shared" si="2" ref="D29:F30">D30</f>
        <v>982.3</v>
      </c>
      <c r="E29" s="72">
        <f t="shared" si="2"/>
        <v>1080.5</v>
      </c>
      <c r="F29" s="73">
        <f t="shared" si="2"/>
        <v>1188.6</v>
      </c>
    </row>
    <row r="30" spans="1:6" ht="64.5" thickBot="1">
      <c r="A30" s="8">
        <v>5.1</v>
      </c>
      <c r="B30" s="12" t="s">
        <v>260</v>
      </c>
      <c r="C30" s="4" t="s">
        <v>258</v>
      </c>
      <c r="D30" s="61">
        <f t="shared" si="2"/>
        <v>982.3</v>
      </c>
      <c r="E30" s="70">
        <f t="shared" si="2"/>
        <v>1080.5</v>
      </c>
      <c r="F30" s="71">
        <v>1188.6</v>
      </c>
    </row>
    <row r="31" spans="1:6" ht="102.75" thickBot="1">
      <c r="A31" s="8">
        <v>5.12</v>
      </c>
      <c r="B31" s="12" t="s">
        <v>159</v>
      </c>
      <c r="C31" s="4" t="s">
        <v>259</v>
      </c>
      <c r="D31" s="61">
        <v>982.3</v>
      </c>
      <c r="E31" s="72">
        <v>1080.5</v>
      </c>
      <c r="F31" s="73">
        <v>1188.6</v>
      </c>
    </row>
    <row r="32" spans="1:6" ht="26.25" thickBot="1">
      <c r="A32" s="8">
        <v>6</v>
      </c>
      <c r="B32" s="5" t="s">
        <v>15</v>
      </c>
      <c r="C32" s="5" t="s">
        <v>16</v>
      </c>
      <c r="D32" s="61">
        <f>D33+D34</f>
        <v>1197.9</v>
      </c>
      <c r="E32" s="70">
        <f>E33+E34</f>
        <v>1317.7</v>
      </c>
      <c r="F32" s="71">
        <f>F33+F34</f>
        <v>1449.4</v>
      </c>
    </row>
    <row r="33" spans="1:6" ht="77.25" thickBot="1">
      <c r="A33" s="8">
        <v>6.1</v>
      </c>
      <c r="B33" s="12" t="s">
        <v>17</v>
      </c>
      <c r="C33" s="101" t="s">
        <v>123</v>
      </c>
      <c r="D33" s="61">
        <v>137.5</v>
      </c>
      <c r="E33" s="72">
        <v>151.3</v>
      </c>
      <c r="F33" s="73">
        <v>166.4</v>
      </c>
    </row>
    <row r="34" spans="1:6" ht="39" thickBot="1">
      <c r="A34" s="8">
        <v>6.2</v>
      </c>
      <c r="B34" s="12" t="s">
        <v>18</v>
      </c>
      <c r="C34" s="5" t="s">
        <v>93</v>
      </c>
      <c r="D34" s="61">
        <f>D35</f>
        <v>1060.4</v>
      </c>
      <c r="E34" s="70">
        <f>E35</f>
        <v>1166.4</v>
      </c>
      <c r="F34" s="71">
        <f>F35</f>
        <v>1283</v>
      </c>
    </row>
    <row r="35" spans="1:6" ht="90" thickBot="1">
      <c r="A35" s="8">
        <v>6.21</v>
      </c>
      <c r="B35" s="12" t="s">
        <v>124</v>
      </c>
      <c r="C35" s="5" t="s">
        <v>92</v>
      </c>
      <c r="D35" s="61">
        <v>1060.4</v>
      </c>
      <c r="E35" s="72">
        <v>1166.4</v>
      </c>
      <c r="F35" s="73">
        <v>1283</v>
      </c>
    </row>
    <row r="36" spans="1:6" ht="13.5" hidden="1" thickBot="1">
      <c r="A36" s="14">
        <v>1</v>
      </c>
      <c r="B36" s="4">
        <v>2</v>
      </c>
      <c r="C36" s="5">
        <v>3</v>
      </c>
      <c r="D36" s="61">
        <v>4</v>
      </c>
      <c r="E36" s="76">
        <v>5</v>
      </c>
      <c r="F36" s="77">
        <v>6</v>
      </c>
    </row>
    <row r="37" spans="1:6" ht="64.5" thickBot="1">
      <c r="A37" s="14">
        <v>7.1</v>
      </c>
      <c r="B37" s="105" t="s">
        <v>175</v>
      </c>
      <c r="C37" s="4" t="s">
        <v>177</v>
      </c>
      <c r="D37" s="61">
        <v>0</v>
      </c>
      <c r="E37" s="76">
        <v>0</v>
      </c>
      <c r="F37" s="77">
        <v>0</v>
      </c>
    </row>
    <row r="38" spans="1:6" ht="51.75" thickBot="1">
      <c r="A38" s="14">
        <v>7.2</v>
      </c>
      <c r="B38" s="105" t="s">
        <v>176</v>
      </c>
      <c r="C38" s="4" t="s">
        <v>178</v>
      </c>
      <c r="D38" s="61">
        <v>0</v>
      </c>
      <c r="E38" s="76">
        <v>0</v>
      </c>
      <c r="F38" s="77">
        <v>0</v>
      </c>
    </row>
    <row r="39" spans="1:6" ht="192" thickBot="1">
      <c r="A39" s="14">
        <v>8</v>
      </c>
      <c r="B39" s="105" t="s">
        <v>261</v>
      </c>
      <c r="C39" s="4" t="s">
        <v>179</v>
      </c>
      <c r="D39" s="61">
        <v>0</v>
      </c>
      <c r="E39" s="76">
        <v>0</v>
      </c>
      <c r="F39" s="77">
        <v>0</v>
      </c>
    </row>
    <row r="40" spans="1:6" ht="26.25" thickBot="1">
      <c r="A40" s="13" t="s">
        <v>19</v>
      </c>
      <c r="B40" s="7" t="s">
        <v>20</v>
      </c>
      <c r="C40" s="7" t="s">
        <v>21</v>
      </c>
      <c r="D40" s="60">
        <f aca="true" t="shared" si="3" ref="D40:F41">D41</f>
        <v>18375.2</v>
      </c>
      <c r="E40" s="74">
        <f t="shared" si="3"/>
        <v>19519.4</v>
      </c>
      <c r="F40" s="75">
        <f t="shared" si="3"/>
        <v>20718.5</v>
      </c>
    </row>
    <row r="41" spans="1:6" ht="26.25" thickBot="1">
      <c r="A41" s="8"/>
      <c r="B41" s="12" t="s">
        <v>125</v>
      </c>
      <c r="C41" s="4" t="s">
        <v>89</v>
      </c>
      <c r="D41" s="61">
        <f t="shared" si="3"/>
        <v>18375.2</v>
      </c>
      <c r="E41" s="70">
        <f t="shared" si="3"/>
        <v>19519.4</v>
      </c>
      <c r="F41" s="71">
        <f t="shared" si="3"/>
        <v>20718.5</v>
      </c>
    </row>
    <row r="42" spans="1:6" ht="26.25" thickBot="1">
      <c r="A42" s="14"/>
      <c r="B42" s="12" t="s">
        <v>127</v>
      </c>
      <c r="C42" s="4" t="s">
        <v>126</v>
      </c>
      <c r="D42" s="61">
        <f>D43+D47+D48</f>
        <v>18375.2</v>
      </c>
      <c r="E42" s="72">
        <f>E43+E47+E48</f>
        <v>19519.4</v>
      </c>
      <c r="F42" s="73">
        <f>F43+F47+F48</f>
        <v>20718.5</v>
      </c>
    </row>
    <row r="43" spans="1:6" ht="77.25" thickBot="1">
      <c r="A43" s="14">
        <v>1</v>
      </c>
      <c r="B43" s="12" t="s">
        <v>128</v>
      </c>
      <c r="C43" s="4" t="s">
        <v>129</v>
      </c>
      <c r="D43" s="61">
        <f>D44+D45+D46</f>
        <v>11795.2</v>
      </c>
      <c r="E43" s="70">
        <f>E44+E45+E46</f>
        <v>12528.199999999999</v>
      </c>
      <c r="F43" s="71">
        <f>F44+F45+F46</f>
        <v>13295.4</v>
      </c>
    </row>
    <row r="44" spans="1:6" ht="90" thickBot="1">
      <c r="A44" s="14">
        <v>1.1</v>
      </c>
      <c r="B44" s="12" t="s">
        <v>163</v>
      </c>
      <c r="C44" s="4" t="s">
        <v>160</v>
      </c>
      <c r="D44" s="61">
        <v>698</v>
      </c>
      <c r="E44" s="72">
        <v>743</v>
      </c>
      <c r="F44" s="73">
        <v>791.3</v>
      </c>
    </row>
    <row r="45" spans="1:8" ht="128.25" thickBot="1">
      <c r="A45" s="14">
        <v>1.2</v>
      </c>
      <c r="B45" s="12" t="s">
        <v>242</v>
      </c>
      <c r="C45" s="4" t="s">
        <v>161</v>
      </c>
      <c r="D45" s="61">
        <v>5</v>
      </c>
      <c r="E45" s="70">
        <v>5.3</v>
      </c>
      <c r="F45" s="71">
        <v>5.6</v>
      </c>
      <c r="H45" s="104"/>
    </row>
    <row r="46" spans="1:8" ht="100.5" customHeight="1" thickBot="1">
      <c r="A46" s="14">
        <v>1.2</v>
      </c>
      <c r="B46" s="12" t="s">
        <v>262</v>
      </c>
      <c r="C46" s="4" t="s">
        <v>188</v>
      </c>
      <c r="D46" s="61">
        <f>'Ведомст. стр.'!G66</f>
        <v>11092.2</v>
      </c>
      <c r="E46" s="70">
        <v>11779.9</v>
      </c>
      <c r="F46" s="71">
        <v>12498.5</v>
      </c>
      <c r="H46" s="104"/>
    </row>
    <row r="47" spans="1:6" ht="51.75" thickBot="1">
      <c r="A47" s="14">
        <v>2.1</v>
      </c>
      <c r="B47" s="12" t="s">
        <v>243</v>
      </c>
      <c r="C47" s="4" t="s">
        <v>130</v>
      </c>
      <c r="D47" s="61">
        <v>5332.8</v>
      </c>
      <c r="E47" s="72">
        <v>5662.8</v>
      </c>
      <c r="F47" s="73">
        <v>6008.4</v>
      </c>
    </row>
    <row r="48" spans="1:6" ht="70.5" customHeight="1" thickBot="1">
      <c r="A48" s="14">
        <v>2.2</v>
      </c>
      <c r="B48" s="12" t="s">
        <v>244</v>
      </c>
      <c r="C48" s="4" t="s">
        <v>162</v>
      </c>
      <c r="D48" s="61">
        <v>1247.2</v>
      </c>
      <c r="E48" s="70">
        <v>1328.4</v>
      </c>
      <c r="F48" s="71">
        <v>1414.7</v>
      </c>
    </row>
    <row r="49" spans="1:6" ht="40.5" customHeight="1" thickBot="1">
      <c r="A49" s="14"/>
      <c r="B49" s="7" t="s">
        <v>22</v>
      </c>
      <c r="C49" s="7"/>
      <c r="D49" s="60">
        <f>D13+D40</f>
        <v>56144.8</v>
      </c>
      <c r="E49" s="80">
        <f>E40+E13</f>
        <v>61332.4</v>
      </c>
      <c r="F49" s="81">
        <f>F40+F13</f>
        <v>66712.7</v>
      </c>
    </row>
  </sheetData>
  <sheetProtection/>
  <mergeCells count="1">
    <mergeCell ref="B11:B12"/>
  </mergeCells>
  <printOptions/>
  <pageMargins left="0.5905511811023623" right="0.1968503937007874" top="0.5905511811023623" bottom="0.3937007874015748" header="0.5118110236220472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view="pageBreakPreview" zoomScaleSheetLayoutView="100" zoomScalePageLayoutView="0" workbookViewId="0" topLeftCell="A1">
      <selection activeCell="H125" sqref="H125:I125"/>
    </sheetView>
  </sheetViews>
  <sheetFormatPr defaultColWidth="9.00390625" defaultRowHeight="12.75"/>
  <cols>
    <col min="1" max="1" width="4.375" style="0" customWidth="1"/>
    <col min="2" max="2" width="32.875" style="21" customWidth="1"/>
    <col min="3" max="3" width="6.00390625" style="43" customWidth="1"/>
    <col min="4" max="4" width="9.125" style="21" customWidth="1"/>
    <col min="5" max="5" width="13.125" style="21" customWidth="1"/>
    <col min="6" max="6" width="9.125" style="21" customWidth="1"/>
    <col min="7" max="7" width="12.625" style="21" customWidth="1"/>
    <col min="8" max="8" width="11.125" style="0" customWidth="1"/>
    <col min="9" max="9" width="13.00390625" style="0" customWidth="1"/>
  </cols>
  <sheetData>
    <row r="1" spans="2:7" ht="12.75">
      <c r="B1" s="118"/>
      <c r="C1" s="45"/>
      <c r="D1" s="20"/>
      <c r="E1" s="52" t="s">
        <v>204</v>
      </c>
      <c r="G1" s="20"/>
    </row>
    <row r="2" spans="2:7" ht="12.75">
      <c r="B2" s="20"/>
      <c r="C2" s="45"/>
      <c r="D2" s="20"/>
      <c r="E2" s="52"/>
      <c r="G2" s="20"/>
    </row>
    <row r="3" spans="2:7" ht="12.75">
      <c r="B3" s="20"/>
      <c r="C3" s="45"/>
      <c r="D3" s="20"/>
      <c r="E3" s="52"/>
      <c r="G3" s="20"/>
    </row>
    <row r="4" spans="2:7" ht="12.75">
      <c r="B4" s="20"/>
      <c r="C4" s="45"/>
      <c r="D4" s="20"/>
      <c r="E4" s="117" t="s">
        <v>253</v>
      </c>
      <c r="F4" s="117"/>
      <c r="G4" s="20"/>
    </row>
    <row r="5" spans="2:7" ht="14.25">
      <c r="B5" s="18" t="s">
        <v>221</v>
      </c>
      <c r="C5" s="46"/>
      <c r="D5" s="20"/>
      <c r="E5" s="20"/>
      <c r="F5" s="20"/>
      <c r="G5" s="20"/>
    </row>
    <row r="6" spans="2:7" s="52" customFormat="1" ht="14.25">
      <c r="B6" s="93" t="s">
        <v>254</v>
      </c>
      <c r="C6" s="93"/>
      <c r="D6" s="94"/>
      <c r="E6" s="94"/>
      <c r="F6" s="94"/>
      <c r="G6" s="94"/>
    </row>
    <row r="8" spans="1:9" ht="13.5" customHeight="1">
      <c r="A8" s="50" t="s">
        <v>0</v>
      </c>
      <c r="B8" s="127" t="s">
        <v>36</v>
      </c>
      <c r="C8" s="126" t="s">
        <v>63</v>
      </c>
      <c r="D8" s="126" t="s">
        <v>37</v>
      </c>
      <c r="E8" s="128" t="s">
        <v>38</v>
      </c>
      <c r="F8" s="128" t="s">
        <v>39</v>
      </c>
      <c r="G8" s="62" t="s">
        <v>255</v>
      </c>
      <c r="H8" s="86">
        <v>2014</v>
      </c>
      <c r="I8" s="87">
        <v>2015</v>
      </c>
    </row>
    <row r="9" spans="1:9" ht="13.5" customHeight="1">
      <c r="A9" s="51" t="s">
        <v>86</v>
      </c>
      <c r="B9" s="127"/>
      <c r="C9" s="126"/>
      <c r="D9" s="126"/>
      <c r="E9" s="128"/>
      <c r="F9" s="128"/>
      <c r="G9" s="63" t="s">
        <v>54</v>
      </c>
      <c r="H9" s="88" t="s">
        <v>54</v>
      </c>
      <c r="I9" s="89" t="s">
        <v>54</v>
      </c>
    </row>
    <row r="10" spans="1:9" ht="14.25" customHeight="1">
      <c r="A10" s="36"/>
      <c r="B10" s="127"/>
      <c r="C10" s="126"/>
      <c r="D10" s="126"/>
      <c r="E10" s="128"/>
      <c r="F10" s="128"/>
      <c r="G10" s="64" t="s">
        <v>41</v>
      </c>
      <c r="H10" s="82"/>
      <c r="I10" s="83"/>
    </row>
    <row r="11" spans="1:9" ht="15.75">
      <c r="A11" s="39">
        <v>1</v>
      </c>
      <c r="B11" s="23">
        <v>2</v>
      </c>
      <c r="C11" s="38" t="s">
        <v>64</v>
      </c>
      <c r="D11" s="23" t="s">
        <v>65</v>
      </c>
      <c r="E11" s="23" t="s">
        <v>66</v>
      </c>
      <c r="F11" s="23" t="s">
        <v>67</v>
      </c>
      <c r="G11" s="38" t="s">
        <v>68</v>
      </c>
      <c r="H11" s="82"/>
      <c r="I11" s="82"/>
    </row>
    <row r="12" spans="1:9" ht="25.5">
      <c r="A12" s="37"/>
      <c r="B12" s="116" t="s">
        <v>225</v>
      </c>
      <c r="C12" s="47" t="s">
        <v>73</v>
      </c>
      <c r="D12" s="16"/>
      <c r="E12" s="17"/>
      <c r="F12" s="17"/>
      <c r="G12" s="25">
        <f>G13+G16+G23+G25+G27+G32+G37+G40+G43+G45+G48+G51+G54+G57+G60+G63+G66+G68+G71+G74+G77+G80+G83+G86+G89+G92+G95+G98+G101+G104+G106+G108+G110</f>
        <v>50951.799999999996</v>
      </c>
      <c r="H12" s="91">
        <f>H13+H16+H23+H25+H27+H30+H32+H45+H48+H51+H54+H57+H60+H63+H66+H68+H71+H74+H77+H80+H89+H92+H95+H98+H106+H108+H110+H86+H104</f>
        <v>55756.9</v>
      </c>
      <c r="I12" s="91">
        <f>I13+I16+I23+I25+I27+I30+I32+I45+I48+I51+I54+I57+I60+I63+I66+I68+I71+I74+I77+I80+I89+I92+I95+I98+I104+I106+I108+I110+I86</f>
        <v>60541.4</v>
      </c>
    </row>
    <row r="13" spans="1:9" s="112" customFormat="1" ht="27">
      <c r="A13" s="113"/>
      <c r="B13" s="109" t="s">
        <v>77</v>
      </c>
      <c r="C13" s="107" t="s">
        <v>73</v>
      </c>
      <c r="D13" s="107" t="s">
        <v>71</v>
      </c>
      <c r="E13" s="107" t="s">
        <v>99</v>
      </c>
      <c r="F13" s="107"/>
      <c r="G13" s="110" t="str">
        <f aca="true" t="shared" si="0" ref="G13:I14">G14</f>
        <v>992,2</v>
      </c>
      <c r="H13" s="114">
        <f t="shared" si="0"/>
        <v>1111.3</v>
      </c>
      <c r="I13" s="114">
        <f t="shared" si="0"/>
        <v>1244.7</v>
      </c>
    </row>
    <row r="14" spans="1:9" ht="25.5">
      <c r="A14" s="22"/>
      <c r="B14" s="28" t="s">
        <v>230</v>
      </c>
      <c r="C14" s="29" t="s">
        <v>73</v>
      </c>
      <c r="D14" s="29" t="s">
        <v>71</v>
      </c>
      <c r="E14" s="29" t="s">
        <v>99</v>
      </c>
      <c r="F14" s="26" t="s">
        <v>207</v>
      </c>
      <c r="G14" s="27" t="str">
        <f t="shared" si="0"/>
        <v>992,2</v>
      </c>
      <c r="H14" s="119">
        <f t="shared" si="0"/>
        <v>1111.3</v>
      </c>
      <c r="I14" s="95">
        <f t="shared" si="0"/>
        <v>1244.7</v>
      </c>
    </row>
    <row r="15" spans="1:9" ht="25.5">
      <c r="A15" s="22"/>
      <c r="B15" s="28" t="s">
        <v>231</v>
      </c>
      <c r="C15" s="29" t="s">
        <v>73</v>
      </c>
      <c r="D15" s="29" t="s">
        <v>71</v>
      </c>
      <c r="E15" s="29" t="s">
        <v>99</v>
      </c>
      <c r="F15" s="26" t="s">
        <v>205</v>
      </c>
      <c r="G15" s="29" t="s">
        <v>264</v>
      </c>
      <c r="H15" s="31">
        <v>1111.3</v>
      </c>
      <c r="I15" s="84">
        <v>1244.7</v>
      </c>
    </row>
    <row r="16" spans="1:10" s="112" customFormat="1" ht="27">
      <c r="A16" s="113"/>
      <c r="B16" s="109" t="s">
        <v>72</v>
      </c>
      <c r="C16" s="107" t="s">
        <v>73</v>
      </c>
      <c r="D16" s="107" t="s">
        <v>71</v>
      </c>
      <c r="E16" s="107" t="s">
        <v>165</v>
      </c>
      <c r="F16" s="107"/>
      <c r="G16" s="110">
        <f>G17+G19+G21+G22</f>
        <v>8728.3</v>
      </c>
      <c r="H16" s="114">
        <f>H17+H19+H21+H22</f>
        <v>9915.9</v>
      </c>
      <c r="I16" s="114">
        <f>I17+I19+I21+I22</f>
        <v>10505.6</v>
      </c>
      <c r="J16" s="112" t="s">
        <v>228</v>
      </c>
    </row>
    <row r="17" spans="1:9" ht="25.5">
      <c r="A17" s="22"/>
      <c r="B17" s="30" t="s">
        <v>230</v>
      </c>
      <c r="C17" s="29" t="s">
        <v>73</v>
      </c>
      <c r="D17" s="29" t="s">
        <v>71</v>
      </c>
      <c r="E17" s="29" t="s">
        <v>165</v>
      </c>
      <c r="F17" s="29" t="s">
        <v>207</v>
      </c>
      <c r="G17" s="27">
        <f>G18</f>
        <v>6538.2</v>
      </c>
      <c r="H17" s="95">
        <f>H18</f>
        <v>6995.9</v>
      </c>
      <c r="I17" s="95">
        <f>I18</f>
        <v>7485.6</v>
      </c>
    </row>
    <row r="18" spans="1:9" ht="25.5">
      <c r="A18" s="22"/>
      <c r="B18" s="28" t="s">
        <v>231</v>
      </c>
      <c r="C18" s="29" t="s">
        <v>73</v>
      </c>
      <c r="D18" s="29" t="s">
        <v>71</v>
      </c>
      <c r="E18" s="29" t="s">
        <v>165</v>
      </c>
      <c r="F18" s="29" t="s">
        <v>205</v>
      </c>
      <c r="G18" s="31">
        <v>6538.2</v>
      </c>
      <c r="H18" s="84">
        <v>6995.9</v>
      </c>
      <c r="I18" s="84">
        <v>7485.6</v>
      </c>
    </row>
    <row r="19" spans="1:9" ht="25.5">
      <c r="A19" s="22"/>
      <c r="B19" s="30" t="s">
        <v>232</v>
      </c>
      <c r="C19" s="29" t="s">
        <v>73</v>
      </c>
      <c r="D19" s="29" t="s">
        <v>71</v>
      </c>
      <c r="E19" s="29" t="s">
        <v>165</v>
      </c>
      <c r="F19" s="29" t="s">
        <v>210</v>
      </c>
      <c r="G19" s="27">
        <f>G20</f>
        <v>2170.1</v>
      </c>
      <c r="H19" s="95">
        <f>H20</f>
        <v>2900</v>
      </c>
      <c r="I19" s="95">
        <f>I20</f>
        <v>3000</v>
      </c>
    </row>
    <row r="20" spans="1:9" ht="25.5">
      <c r="A20" s="22"/>
      <c r="B20" s="28" t="s">
        <v>236</v>
      </c>
      <c r="C20" s="29" t="s">
        <v>73</v>
      </c>
      <c r="D20" s="29" t="s">
        <v>71</v>
      </c>
      <c r="E20" s="29" t="s">
        <v>165</v>
      </c>
      <c r="F20" s="29" t="s">
        <v>208</v>
      </c>
      <c r="G20" s="31">
        <v>2170.1</v>
      </c>
      <c r="H20" s="84">
        <v>2900</v>
      </c>
      <c r="I20" s="84">
        <v>3000</v>
      </c>
    </row>
    <row r="21" spans="1:9" ht="25.5">
      <c r="A21" s="22"/>
      <c r="B21" s="28" t="s">
        <v>233</v>
      </c>
      <c r="C21" s="29" t="s">
        <v>73</v>
      </c>
      <c r="D21" s="29" t="s">
        <v>71</v>
      </c>
      <c r="E21" s="29" t="s">
        <v>165</v>
      </c>
      <c r="F21" s="29" t="s">
        <v>209</v>
      </c>
      <c r="G21" s="31">
        <v>15</v>
      </c>
      <c r="H21" s="84">
        <v>15</v>
      </c>
      <c r="I21" s="84">
        <v>15</v>
      </c>
    </row>
    <row r="22" spans="1:9" ht="25.5">
      <c r="A22" s="22"/>
      <c r="B22" s="28" t="s">
        <v>288</v>
      </c>
      <c r="C22" s="29" t="s">
        <v>73</v>
      </c>
      <c r="D22" s="29" t="s">
        <v>71</v>
      </c>
      <c r="E22" s="29" t="s">
        <v>165</v>
      </c>
      <c r="F22" s="29" t="s">
        <v>287</v>
      </c>
      <c r="G22" s="31">
        <v>5</v>
      </c>
      <c r="H22" s="84">
        <v>5</v>
      </c>
      <c r="I22" s="84">
        <v>5</v>
      </c>
    </row>
    <row r="23" spans="1:9" s="112" customFormat="1" ht="81">
      <c r="A23" s="113"/>
      <c r="B23" s="109" t="s">
        <v>173</v>
      </c>
      <c r="C23" s="107" t="s">
        <v>73</v>
      </c>
      <c r="D23" s="107" t="s">
        <v>71</v>
      </c>
      <c r="E23" s="107" t="s">
        <v>174</v>
      </c>
      <c r="F23" s="107"/>
      <c r="G23" s="110">
        <f>G24</f>
        <v>5</v>
      </c>
      <c r="H23" s="114">
        <f>H24</f>
        <v>5.3</v>
      </c>
      <c r="I23" s="114">
        <f>I24</f>
        <v>5.6</v>
      </c>
    </row>
    <row r="24" spans="1:9" ht="51">
      <c r="A24" s="22"/>
      <c r="B24" s="28" t="s">
        <v>238</v>
      </c>
      <c r="C24" s="29" t="s">
        <v>73</v>
      </c>
      <c r="D24" s="29" t="s">
        <v>71</v>
      </c>
      <c r="E24" s="29" t="s">
        <v>174</v>
      </c>
      <c r="F24" s="29" t="s">
        <v>106</v>
      </c>
      <c r="G24" s="27">
        <v>5</v>
      </c>
      <c r="H24" s="95">
        <v>5.3</v>
      </c>
      <c r="I24" s="95">
        <v>5.6</v>
      </c>
    </row>
    <row r="25" spans="1:9" s="57" customFormat="1" ht="25.5">
      <c r="A25" s="56"/>
      <c r="B25" s="24" t="s">
        <v>107</v>
      </c>
      <c r="C25" s="17" t="s">
        <v>73</v>
      </c>
      <c r="D25" s="17" t="s">
        <v>203</v>
      </c>
      <c r="E25" s="17" t="s">
        <v>100</v>
      </c>
      <c r="F25" s="17"/>
      <c r="G25" s="25">
        <f>G26</f>
        <v>50</v>
      </c>
      <c r="H25" s="85">
        <f>H26</f>
        <v>50</v>
      </c>
      <c r="I25" s="85">
        <f>I26</f>
        <v>50</v>
      </c>
    </row>
    <row r="26" spans="1:9" ht="12.75">
      <c r="A26" s="22"/>
      <c r="B26" s="28" t="s">
        <v>235</v>
      </c>
      <c r="C26" s="29" t="s">
        <v>73</v>
      </c>
      <c r="D26" s="29" t="s">
        <v>203</v>
      </c>
      <c r="E26" s="29" t="s">
        <v>100</v>
      </c>
      <c r="F26" s="29" t="s">
        <v>211</v>
      </c>
      <c r="G26" s="31">
        <v>50</v>
      </c>
      <c r="H26" s="84">
        <v>50</v>
      </c>
      <c r="I26" s="84">
        <v>50</v>
      </c>
    </row>
    <row r="27" spans="1:9" s="57" customFormat="1" ht="63.75">
      <c r="A27" s="56"/>
      <c r="B27" s="24" t="s">
        <v>283</v>
      </c>
      <c r="C27" s="17" t="s">
        <v>73</v>
      </c>
      <c r="D27" s="17" t="s">
        <v>202</v>
      </c>
      <c r="E27" s="17" t="s">
        <v>101</v>
      </c>
      <c r="F27" s="17"/>
      <c r="G27" s="25">
        <f>G28</f>
        <v>450</v>
      </c>
      <c r="H27" s="85">
        <f>H28</f>
        <v>500</v>
      </c>
      <c r="I27" s="85">
        <f aca="true" t="shared" si="1" ref="G27:I28">I28</f>
        <v>550</v>
      </c>
    </row>
    <row r="28" spans="1:9" ht="51">
      <c r="A28" s="22"/>
      <c r="B28" s="30" t="s">
        <v>250</v>
      </c>
      <c r="C28" s="29" t="s">
        <v>73</v>
      </c>
      <c r="D28" s="29" t="s">
        <v>202</v>
      </c>
      <c r="E28" s="29" t="s">
        <v>101</v>
      </c>
      <c r="F28" s="29" t="s">
        <v>248</v>
      </c>
      <c r="G28" s="31">
        <f t="shared" si="1"/>
        <v>450</v>
      </c>
      <c r="H28" s="84">
        <f t="shared" si="1"/>
        <v>500</v>
      </c>
      <c r="I28" s="84">
        <f t="shared" si="1"/>
        <v>550</v>
      </c>
    </row>
    <row r="29" spans="1:9" ht="30" customHeight="1">
      <c r="A29" s="22"/>
      <c r="B29" s="28" t="s">
        <v>251</v>
      </c>
      <c r="C29" s="29" t="s">
        <v>73</v>
      </c>
      <c r="D29" s="29" t="s">
        <v>202</v>
      </c>
      <c r="E29" s="29" t="s">
        <v>101</v>
      </c>
      <c r="F29" s="29" t="s">
        <v>249</v>
      </c>
      <c r="G29" s="31">
        <v>450</v>
      </c>
      <c r="H29" s="84">
        <v>500</v>
      </c>
      <c r="I29" s="84">
        <v>550</v>
      </c>
    </row>
    <row r="30" spans="1:9" s="57" customFormat="1" ht="12.75">
      <c r="A30" s="56"/>
      <c r="B30" s="24" t="s">
        <v>246</v>
      </c>
      <c r="C30" s="17" t="s">
        <v>73</v>
      </c>
      <c r="D30" s="17" t="s">
        <v>202</v>
      </c>
      <c r="E30" s="17" t="s">
        <v>247</v>
      </c>
      <c r="F30" s="17"/>
      <c r="G30" s="25"/>
      <c r="H30" s="85">
        <f>H31</f>
        <v>1533.4</v>
      </c>
      <c r="I30" s="85">
        <f>I31</f>
        <v>3335.7</v>
      </c>
    </row>
    <row r="31" spans="1:9" ht="12.75">
      <c r="A31" s="22"/>
      <c r="B31" s="28" t="s">
        <v>246</v>
      </c>
      <c r="C31" s="29" t="s">
        <v>73</v>
      </c>
      <c r="D31" s="29" t="s">
        <v>202</v>
      </c>
      <c r="E31" s="29" t="s">
        <v>247</v>
      </c>
      <c r="F31" s="29"/>
      <c r="G31" s="31"/>
      <c r="H31" s="84">
        <v>1533.4</v>
      </c>
      <c r="I31" s="84">
        <v>3335.7</v>
      </c>
    </row>
    <row r="32" spans="1:9" s="57" customFormat="1" ht="89.25">
      <c r="A32" s="56"/>
      <c r="B32" s="24" t="s">
        <v>284</v>
      </c>
      <c r="C32" s="17" t="s">
        <v>73</v>
      </c>
      <c r="D32" s="17" t="s">
        <v>27</v>
      </c>
      <c r="E32" s="17" t="s">
        <v>214</v>
      </c>
      <c r="F32" s="17"/>
      <c r="G32" s="25">
        <f>G33+G35</f>
        <v>150</v>
      </c>
      <c r="H32" s="85">
        <f>H33+H35</f>
        <v>167</v>
      </c>
      <c r="I32" s="85">
        <f>I33+I35</f>
        <v>172</v>
      </c>
    </row>
    <row r="33" spans="1:9" ht="25.5">
      <c r="A33" s="22"/>
      <c r="B33" s="28" t="s">
        <v>232</v>
      </c>
      <c r="C33" s="29" t="s">
        <v>73</v>
      </c>
      <c r="D33" s="29" t="s">
        <v>27</v>
      </c>
      <c r="E33" s="29" t="s">
        <v>215</v>
      </c>
      <c r="F33" s="29" t="s">
        <v>210</v>
      </c>
      <c r="G33" s="31">
        <f>G34</f>
        <v>12</v>
      </c>
      <c r="H33" s="84">
        <f>H34</f>
        <v>12</v>
      </c>
      <c r="I33" s="84">
        <f>I34</f>
        <v>12</v>
      </c>
    </row>
    <row r="34" spans="1:9" ht="25.5">
      <c r="A34" s="22"/>
      <c r="B34" s="28" t="s">
        <v>236</v>
      </c>
      <c r="C34" s="29" t="s">
        <v>73</v>
      </c>
      <c r="D34" s="29" t="s">
        <v>27</v>
      </c>
      <c r="E34" s="29" t="s">
        <v>215</v>
      </c>
      <c r="F34" s="29" t="s">
        <v>208</v>
      </c>
      <c r="G34" s="31">
        <v>12</v>
      </c>
      <c r="H34" s="84">
        <v>12</v>
      </c>
      <c r="I34" s="84">
        <v>12</v>
      </c>
    </row>
    <row r="35" spans="1:9" ht="25.5">
      <c r="A35" s="22"/>
      <c r="B35" s="28" t="s">
        <v>232</v>
      </c>
      <c r="C35" s="29" t="s">
        <v>73</v>
      </c>
      <c r="D35" s="29" t="s">
        <v>27</v>
      </c>
      <c r="E35" s="29" t="s">
        <v>216</v>
      </c>
      <c r="F35" s="29" t="s">
        <v>210</v>
      </c>
      <c r="G35" s="31">
        <f>G36</f>
        <v>138</v>
      </c>
      <c r="H35" s="84">
        <f>H36</f>
        <v>155</v>
      </c>
      <c r="I35" s="84">
        <f>I36</f>
        <v>160</v>
      </c>
    </row>
    <row r="36" spans="1:9" ht="25.5">
      <c r="A36" s="22"/>
      <c r="B36" s="28" t="s">
        <v>236</v>
      </c>
      <c r="C36" s="29" t="s">
        <v>73</v>
      </c>
      <c r="D36" s="29" t="s">
        <v>27</v>
      </c>
      <c r="E36" s="29" t="s">
        <v>216</v>
      </c>
      <c r="F36" s="29" t="s">
        <v>208</v>
      </c>
      <c r="G36" s="31">
        <v>138</v>
      </c>
      <c r="H36" s="84">
        <v>155</v>
      </c>
      <c r="I36" s="84">
        <v>160</v>
      </c>
    </row>
    <row r="37" spans="1:9" s="57" customFormat="1" ht="63.75">
      <c r="A37" s="56"/>
      <c r="B37" s="24" t="s">
        <v>305</v>
      </c>
      <c r="C37" s="17" t="s">
        <v>73</v>
      </c>
      <c r="D37" s="17" t="s">
        <v>299</v>
      </c>
      <c r="E37" s="17" t="s">
        <v>300</v>
      </c>
      <c r="F37" s="17"/>
      <c r="G37" s="25">
        <f>G38</f>
        <v>36.9</v>
      </c>
      <c r="H37" s="85"/>
      <c r="I37" s="85"/>
    </row>
    <row r="38" spans="1:9" ht="25.5">
      <c r="A38" s="22"/>
      <c r="B38" s="28" t="s">
        <v>232</v>
      </c>
      <c r="C38" s="29" t="s">
        <v>73</v>
      </c>
      <c r="D38" s="29" t="s">
        <v>299</v>
      </c>
      <c r="E38" s="29" t="s">
        <v>300</v>
      </c>
      <c r="F38" s="29" t="s">
        <v>210</v>
      </c>
      <c r="G38" s="31">
        <f>G39</f>
        <v>36.9</v>
      </c>
      <c r="H38" s="84">
        <f>H39</f>
        <v>0</v>
      </c>
      <c r="I38" s="84">
        <f>I39</f>
        <v>0</v>
      </c>
    </row>
    <row r="39" spans="1:9" ht="25.5">
      <c r="A39" s="22"/>
      <c r="B39" s="28" t="s">
        <v>236</v>
      </c>
      <c r="C39" s="29" t="s">
        <v>73</v>
      </c>
      <c r="D39" s="29" t="s">
        <v>299</v>
      </c>
      <c r="E39" s="29" t="s">
        <v>300</v>
      </c>
      <c r="F39" s="29" t="s">
        <v>208</v>
      </c>
      <c r="G39" s="31">
        <v>36.9</v>
      </c>
      <c r="H39" s="84"/>
      <c r="I39" s="84"/>
    </row>
    <row r="40" spans="1:9" s="57" customFormat="1" ht="25.5">
      <c r="A40" s="56"/>
      <c r="B40" s="24" t="s">
        <v>290</v>
      </c>
      <c r="C40" s="17" t="s">
        <v>73</v>
      </c>
      <c r="D40" s="17" t="s">
        <v>291</v>
      </c>
      <c r="E40" s="17" t="s">
        <v>292</v>
      </c>
      <c r="F40" s="17"/>
      <c r="G40" s="25">
        <f>G41</f>
        <v>115</v>
      </c>
      <c r="H40" s="85"/>
      <c r="I40" s="85"/>
    </row>
    <row r="41" spans="1:9" ht="25.5">
      <c r="A41" s="22"/>
      <c r="B41" s="28" t="s">
        <v>232</v>
      </c>
      <c r="C41" s="29" t="s">
        <v>73</v>
      </c>
      <c r="D41" s="29" t="s">
        <v>291</v>
      </c>
      <c r="E41" s="29" t="s">
        <v>292</v>
      </c>
      <c r="F41" s="29" t="s">
        <v>210</v>
      </c>
      <c r="G41" s="31">
        <f>G42</f>
        <v>115</v>
      </c>
      <c r="H41" s="84">
        <f>H42</f>
        <v>0</v>
      </c>
      <c r="I41" s="84">
        <f>I42</f>
        <v>0</v>
      </c>
    </row>
    <row r="42" spans="1:9" ht="25.5">
      <c r="A42" s="22"/>
      <c r="B42" s="28" t="s">
        <v>236</v>
      </c>
      <c r="C42" s="29" t="s">
        <v>73</v>
      </c>
      <c r="D42" s="29" t="s">
        <v>291</v>
      </c>
      <c r="E42" s="29" t="s">
        <v>292</v>
      </c>
      <c r="F42" s="29" t="s">
        <v>208</v>
      </c>
      <c r="G42" s="31">
        <v>115</v>
      </c>
      <c r="H42" s="84"/>
      <c r="I42" s="84"/>
    </row>
    <row r="43" spans="1:9" s="57" customFormat="1" ht="25.5">
      <c r="A43" s="56"/>
      <c r="B43" s="24" t="s">
        <v>293</v>
      </c>
      <c r="C43" s="17" t="s">
        <v>73</v>
      </c>
      <c r="D43" s="17" t="s">
        <v>291</v>
      </c>
      <c r="E43" s="17" t="s">
        <v>294</v>
      </c>
      <c r="F43" s="17"/>
      <c r="G43" s="25">
        <f>G44</f>
        <v>100</v>
      </c>
      <c r="H43" s="85"/>
      <c r="I43" s="85"/>
    </row>
    <row r="44" spans="1:9" ht="25.5">
      <c r="A44" s="22"/>
      <c r="B44" s="28" t="s">
        <v>295</v>
      </c>
      <c r="C44" s="29" t="s">
        <v>73</v>
      </c>
      <c r="D44" s="29" t="s">
        <v>291</v>
      </c>
      <c r="E44" s="29" t="s">
        <v>294</v>
      </c>
      <c r="F44" s="29" t="s">
        <v>249</v>
      </c>
      <c r="G44" s="31">
        <v>100</v>
      </c>
      <c r="H44" s="84"/>
      <c r="I44" s="84"/>
    </row>
    <row r="45" spans="1:9" s="57" customFormat="1" ht="27.75" customHeight="1">
      <c r="A45" s="56"/>
      <c r="B45" s="24" t="s">
        <v>271</v>
      </c>
      <c r="C45" s="17" t="s">
        <v>73</v>
      </c>
      <c r="D45" s="17" t="s">
        <v>193</v>
      </c>
      <c r="E45" s="17" t="s">
        <v>102</v>
      </c>
      <c r="F45" s="17"/>
      <c r="G45" s="25">
        <f aca="true" t="shared" si="2" ref="G45:I46">G46</f>
        <v>3405.8</v>
      </c>
      <c r="H45" s="85">
        <f t="shared" si="2"/>
        <v>5000</v>
      </c>
      <c r="I45" s="85">
        <f>I46</f>
        <v>5500</v>
      </c>
    </row>
    <row r="46" spans="1:9" ht="25.5">
      <c r="A46" s="22"/>
      <c r="B46" s="30" t="s">
        <v>232</v>
      </c>
      <c r="C46" s="29" t="s">
        <v>73</v>
      </c>
      <c r="D46" s="29" t="s">
        <v>193</v>
      </c>
      <c r="E46" s="29" t="s">
        <v>102</v>
      </c>
      <c r="F46" s="29" t="s">
        <v>210</v>
      </c>
      <c r="G46" s="31">
        <f t="shared" si="2"/>
        <v>3405.8</v>
      </c>
      <c r="H46" s="84">
        <v>5000</v>
      </c>
      <c r="I46" s="84">
        <f t="shared" si="2"/>
        <v>5500</v>
      </c>
    </row>
    <row r="47" spans="1:9" ht="25.5">
      <c r="A47" s="22"/>
      <c r="B47" s="28" t="s">
        <v>236</v>
      </c>
      <c r="C47" s="29" t="s">
        <v>73</v>
      </c>
      <c r="D47" s="29" t="s">
        <v>193</v>
      </c>
      <c r="E47" s="29" t="s">
        <v>102</v>
      </c>
      <c r="F47" s="29" t="s">
        <v>208</v>
      </c>
      <c r="G47" s="31">
        <v>3405.8</v>
      </c>
      <c r="H47" s="84">
        <v>3000</v>
      </c>
      <c r="I47" s="84">
        <v>5500</v>
      </c>
    </row>
    <row r="48" spans="1:9" s="57" customFormat="1" ht="38.25">
      <c r="A48" s="56"/>
      <c r="B48" s="24" t="s">
        <v>266</v>
      </c>
      <c r="C48" s="17" t="s">
        <v>73</v>
      </c>
      <c r="D48" s="17" t="s">
        <v>104</v>
      </c>
      <c r="E48" s="17" t="s">
        <v>265</v>
      </c>
      <c r="F48" s="17"/>
      <c r="G48" s="25">
        <f>G50</f>
        <v>250</v>
      </c>
      <c r="H48" s="85">
        <f>H49</f>
        <v>275</v>
      </c>
      <c r="I48" s="85">
        <f>I50</f>
        <v>300</v>
      </c>
    </row>
    <row r="49" spans="1:9" ht="25.5">
      <c r="A49" s="22"/>
      <c r="B49" s="30" t="s">
        <v>232</v>
      </c>
      <c r="C49" s="29" t="s">
        <v>73</v>
      </c>
      <c r="D49" s="29" t="s">
        <v>104</v>
      </c>
      <c r="E49" s="29" t="s">
        <v>265</v>
      </c>
      <c r="F49" s="29" t="s">
        <v>210</v>
      </c>
      <c r="G49" s="31">
        <f>G50</f>
        <v>250</v>
      </c>
      <c r="H49" s="84">
        <f>H50</f>
        <v>275</v>
      </c>
      <c r="I49" s="84">
        <f>I50</f>
        <v>300</v>
      </c>
    </row>
    <row r="50" spans="1:9" ht="25.5">
      <c r="A50" s="22"/>
      <c r="B50" s="30" t="s">
        <v>236</v>
      </c>
      <c r="C50" s="29" t="s">
        <v>73</v>
      </c>
      <c r="D50" s="29" t="s">
        <v>104</v>
      </c>
      <c r="E50" s="29" t="s">
        <v>265</v>
      </c>
      <c r="F50" s="29" t="s">
        <v>208</v>
      </c>
      <c r="G50" s="31">
        <v>250</v>
      </c>
      <c r="H50" s="84">
        <v>275</v>
      </c>
      <c r="I50" s="84">
        <v>300</v>
      </c>
    </row>
    <row r="51" spans="1:10" ht="51">
      <c r="A51" s="22"/>
      <c r="B51" s="24" t="s">
        <v>118</v>
      </c>
      <c r="C51" s="17" t="s">
        <v>73</v>
      </c>
      <c r="D51" s="17" t="s">
        <v>104</v>
      </c>
      <c r="E51" s="17" t="s">
        <v>119</v>
      </c>
      <c r="F51" s="17"/>
      <c r="G51" s="25">
        <f aca="true" t="shared" si="3" ref="G51:I52">G52</f>
        <v>2980</v>
      </c>
      <c r="H51" s="85">
        <f t="shared" si="3"/>
        <v>5157.3</v>
      </c>
      <c r="I51" s="85">
        <f>I52</f>
        <v>5351.3</v>
      </c>
      <c r="J51" s="29"/>
    </row>
    <row r="52" spans="1:9" ht="25.5">
      <c r="A52" s="22"/>
      <c r="B52" s="30" t="s">
        <v>232</v>
      </c>
      <c r="C52" s="29" t="s">
        <v>73</v>
      </c>
      <c r="D52" s="29" t="s">
        <v>104</v>
      </c>
      <c r="E52" s="29" t="s">
        <v>119</v>
      </c>
      <c r="F52" s="29" t="s">
        <v>210</v>
      </c>
      <c r="G52" s="31">
        <f t="shared" si="3"/>
        <v>2980</v>
      </c>
      <c r="H52" s="84">
        <f t="shared" si="3"/>
        <v>5157.3</v>
      </c>
      <c r="I52" s="84">
        <f t="shared" si="3"/>
        <v>5351.3</v>
      </c>
    </row>
    <row r="53" spans="1:9" ht="25.5">
      <c r="A53" s="22"/>
      <c r="B53" s="28" t="s">
        <v>236</v>
      </c>
      <c r="C53" s="29" t="s">
        <v>73</v>
      </c>
      <c r="D53" s="29" t="s">
        <v>104</v>
      </c>
      <c r="E53" s="29" t="s">
        <v>119</v>
      </c>
      <c r="F53" s="29" t="s">
        <v>208</v>
      </c>
      <c r="G53" s="31">
        <v>2980</v>
      </c>
      <c r="H53" s="84">
        <v>5157.3</v>
      </c>
      <c r="I53" s="84">
        <v>5351.3</v>
      </c>
    </row>
    <row r="54" spans="1:9" s="57" customFormat="1" ht="25.5">
      <c r="A54" s="56"/>
      <c r="B54" s="32" t="s">
        <v>267</v>
      </c>
      <c r="C54" s="17" t="s">
        <v>73</v>
      </c>
      <c r="D54" s="17" t="s">
        <v>104</v>
      </c>
      <c r="E54" s="17" t="s">
        <v>115</v>
      </c>
      <c r="F54" s="17"/>
      <c r="G54" s="25">
        <f aca="true" t="shared" si="4" ref="G54:I55">G55</f>
        <v>3035</v>
      </c>
      <c r="H54" s="85">
        <f t="shared" si="4"/>
        <v>3000</v>
      </c>
      <c r="I54" s="85">
        <f t="shared" si="4"/>
        <v>3000</v>
      </c>
    </row>
    <row r="55" spans="1:9" ht="25.5">
      <c r="A55" s="22"/>
      <c r="B55" s="30" t="s">
        <v>232</v>
      </c>
      <c r="C55" s="29" t="s">
        <v>73</v>
      </c>
      <c r="D55" s="29" t="s">
        <v>104</v>
      </c>
      <c r="E55" s="29" t="s">
        <v>115</v>
      </c>
      <c r="F55" s="29" t="s">
        <v>210</v>
      </c>
      <c r="G55" s="31">
        <f t="shared" si="4"/>
        <v>3035</v>
      </c>
      <c r="H55" s="84">
        <f t="shared" si="4"/>
        <v>3000</v>
      </c>
      <c r="I55" s="84">
        <f t="shared" si="4"/>
        <v>3000</v>
      </c>
    </row>
    <row r="56" spans="1:9" ht="25.5">
      <c r="A56" s="22"/>
      <c r="B56" s="33" t="s">
        <v>236</v>
      </c>
      <c r="C56" s="29" t="s">
        <v>73</v>
      </c>
      <c r="D56" s="29" t="s">
        <v>104</v>
      </c>
      <c r="E56" s="29" t="s">
        <v>115</v>
      </c>
      <c r="F56" s="29" t="s">
        <v>208</v>
      </c>
      <c r="G56" s="31">
        <v>3035</v>
      </c>
      <c r="H56" s="84">
        <v>3000</v>
      </c>
      <c r="I56" s="84">
        <v>3000</v>
      </c>
    </row>
    <row r="57" spans="1:9" s="57" customFormat="1" ht="38.25">
      <c r="A57" s="56"/>
      <c r="B57" s="32" t="s">
        <v>268</v>
      </c>
      <c r="C57" s="17" t="s">
        <v>73</v>
      </c>
      <c r="D57" s="17" t="s">
        <v>104</v>
      </c>
      <c r="E57" s="17" t="s">
        <v>113</v>
      </c>
      <c r="F57" s="17"/>
      <c r="G57" s="25">
        <f aca="true" t="shared" si="5" ref="G57:I58">G58</f>
        <v>300</v>
      </c>
      <c r="H57" s="85">
        <f t="shared" si="5"/>
        <v>325</v>
      </c>
      <c r="I57" s="85">
        <f t="shared" si="5"/>
        <v>350</v>
      </c>
    </row>
    <row r="58" spans="1:9" ht="25.5">
      <c r="A58" s="22"/>
      <c r="B58" s="30" t="s">
        <v>232</v>
      </c>
      <c r="C58" s="29" t="s">
        <v>73</v>
      </c>
      <c r="D58" s="29" t="s">
        <v>104</v>
      </c>
      <c r="E58" s="29" t="s">
        <v>113</v>
      </c>
      <c r="F58" s="29" t="s">
        <v>210</v>
      </c>
      <c r="G58" s="31">
        <f t="shared" si="5"/>
        <v>300</v>
      </c>
      <c r="H58" s="84">
        <f t="shared" si="5"/>
        <v>325</v>
      </c>
      <c r="I58" s="84">
        <f t="shared" si="5"/>
        <v>350</v>
      </c>
    </row>
    <row r="59" spans="1:9" ht="25.5">
      <c r="A59" s="22"/>
      <c r="B59" s="33" t="s">
        <v>236</v>
      </c>
      <c r="C59" s="29" t="s">
        <v>73</v>
      </c>
      <c r="D59" s="29" t="s">
        <v>104</v>
      </c>
      <c r="E59" s="29" t="s">
        <v>113</v>
      </c>
      <c r="F59" s="29" t="s">
        <v>208</v>
      </c>
      <c r="G59" s="31">
        <v>300</v>
      </c>
      <c r="H59" s="84">
        <v>325</v>
      </c>
      <c r="I59" s="84">
        <v>350</v>
      </c>
    </row>
    <row r="60" spans="1:9" ht="25.5">
      <c r="A60" s="22"/>
      <c r="B60" s="24" t="s">
        <v>270</v>
      </c>
      <c r="C60" s="17" t="s">
        <v>73</v>
      </c>
      <c r="D60" s="17" t="s">
        <v>104</v>
      </c>
      <c r="E60" s="17" t="s">
        <v>219</v>
      </c>
      <c r="F60" s="17"/>
      <c r="G60" s="25">
        <f>G61</f>
        <v>100</v>
      </c>
      <c r="H60" s="85">
        <f aca="true" t="shared" si="6" ref="G60:I61">H61</f>
        <v>110</v>
      </c>
      <c r="I60" s="85">
        <f t="shared" si="6"/>
        <v>120</v>
      </c>
    </row>
    <row r="61" spans="1:9" ht="25.5">
      <c r="A61" s="22"/>
      <c r="B61" s="30" t="s">
        <v>232</v>
      </c>
      <c r="C61" s="29" t="s">
        <v>73</v>
      </c>
      <c r="D61" s="29" t="s">
        <v>104</v>
      </c>
      <c r="E61" s="29" t="s">
        <v>219</v>
      </c>
      <c r="F61" s="29" t="s">
        <v>210</v>
      </c>
      <c r="G61" s="31">
        <f t="shared" si="6"/>
        <v>100</v>
      </c>
      <c r="H61" s="84">
        <f t="shared" si="6"/>
        <v>110</v>
      </c>
      <c r="I61" s="84">
        <f t="shared" si="6"/>
        <v>120</v>
      </c>
    </row>
    <row r="62" spans="1:9" ht="25.5">
      <c r="A62" s="22"/>
      <c r="B62" s="28" t="s">
        <v>236</v>
      </c>
      <c r="C62" s="29" t="s">
        <v>73</v>
      </c>
      <c r="D62" s="29" t="s">
        <v>104</v>
      </c>
      <c r="E62" s="29" t="s">
        <v>219</v>
      </c>
      <c r="F62" s="29" t="s">
        <v>208</v>
      </c>
      <c r="G62" s="31">
        <v>100</v>
      </c>
      <c r="H62" s="84">
        <v>110</v>
      </c>
      <c r="I62" s="84">
        <v>120</v>
      </c>
    </row>
    <row r="63" spans="1:9" ht="25.5">
      <c r="A63" s="22"/>
      <c r="B63" s="121" t="s">
        <v>306</v>
      </c>
      <c r="C63" s="17" t="s">
        <v>73</v>
      </c>
      <c r="D63" s="17" t="s">
        <v>104</v>
      </c>
      <c r="E63" s="17" t="s">
        <v>218</v>
      </c>
      <c r="F63" s="17"/>
      <c r="G63" s="25">
        <f>G64</f>
        <v>360</v>
      </c>
      <c r="H63" s="85">
        <f aca="true" t="shared" si="7" ref="G63:I66">H64</f>
        <v>360</v>
      </c>
      <c r="I63" s="85">
        <f>I64</f>
        <v>360</v>
      </c>
    </row>
    <row r="64" spans="1:9" ht="25.5">
      <c r="A64" s="22"/>
      <c r="B64" s="30" t="s">
        <v>232</v>
      </c>
      <c r="C64" s="29" t="s">
        <v>73</v>
      </c>
      <c r="D64" s="29" t="s">
        <v>104</v>
      </c>
      <c r="E64" s="29" t="s">
        <v>218</v>
      </c>
      <c r="F64" s="29" t="s">
        <v>210</v>
      </c>
      <c r="G64" s="31">
        <f t="shared" si="7"/>
        <v>360</v>
      </c>
      <c r="H64" s="84">
        <f t="shared" si="7"/>
        <v>360</v>
      </c>
      <c r="I64" s="84">
        <f t="shared" si="7"/>
        <v>360</v>
      </c>
    </row>
    <row r="65" spans="1:9" ht="25.5">
      <c r="A65" s="22"/>
      <c r="B65" s="28" t="s">
        <v>236</v>
      </c>
      <c r="C65" s="29" t="s">
        <v>73</v>
      </c>
      <c r="D65" s="29" t="s">
        <v>104</v>
      </c>
      <c r="E65" s="29" t="s">
        <v>218</v>
      </c>
      <c r="F65" s="29" t="s">
        <v>208</v>
      </c>
      <c r="G65" s="31">
        <v>360</v>
      </c>
      <c r="H65" s="84">
        <v>360</v>
      </c>
      <c r="I65" s="84">
        <v>360</v>
      </c>
    </row>
    <row r="66" spans="1:9" ht="25.5">
      <c r="A66" s="22"/>
      <c r="B66" s="32" t="s">
        <v>190</v>
      </c>
      <c r="C66" s="17" t="s">
        <v>73</v>
      </c>
      <c r="D66" s="17" t="s">
        <v>104</v>
      </c>
      <c r="E66" s="17" t="s">
        <v>218</v>
      </c>
      <c r="F66" s="17"/>
      <c r="G66" s="25">
        <f>G67</f>
        <v>11092.2</v>
      </c>
      <c r="H66" s="85">
        <f t="shared" si="7"/>
        <v>11779.9</v>
      </c>
      <c r="I66" s="85">
        <f t="shared" si="7"/>
        <v>12498.5</v>
      </c>
    </row>
    <row r="67" spans="1:9" ht="51">
      <c r="A67" s="22"/>
      <c r="B67" s="30" t="s">
        <v>238</v>
      </c>
      <c r="C67" s="29" t="s">
        <v>73</v>
      </c>
      <c r="D67" s="29" t="s">
        <v>104</v>
      </c>
      <c r="E67" s="29" t="s">
        <v>218</v>
      </c>
      <c r="F67" s="29" t="s">
        <v>106</v>
      </c>
      <c r="G67" s="31">
        <v>11092.2</v>
      </c>
      <c r="H67" s="84">
        <v>11779.9</v>
      </c>
      <c r="I67" s="84">
        <v>12498.5</v>
      </c>
    </row>
    <row r="68" spans="1:9" s="57" customFormat="1" ht="63.75">
      <c r="A68" s="56"/>
      <c r="B68" s="32" t="s">
        <v>281</v>
      </c>
      <c r="C68" s="17" t="s">
        <v>73</v>
      </c>
      <c r="D68" s="17" t="s">
        <v>104</v>
      </c>
      <c r="E68" s="17" t="s">
        <v>220</v>
      </c>
      <c r="F68" s="17"/>
      <c r="G68" s="25">
        <f>G69</f>
        <v>500</v>
      </c>
      <c r="H68" s="85">
        <f>H69</f>
        <v>500</v>
      </c>
      <c r="I68" s="85">
        <f>I70</f>
        <v>500</v>
      </c>
    </row>
    <row r="69" spans="1:9" ht="25.5">
      <c r="A69" s="22"/>
      <c r="B69" s="30" t="s">
        <v>232</v>
      </c>
      <c r="C69" s="29" t="s">
        <v>73</v>
      </c>
      <c r="D69" s="29" t="s">
        <v>104</v>
      </c>
      <c r="E69" s="29" t="s">
        <v>220</v>
      </c>
      <c r="F69" s="29" t="s">
        <v>210</v>
      </c>
      <c r="G69" s="31">
        <f>G70</f>
        <v>500</v>
      </c>
      <c r="H69" s="84">
        <f>H70</f>
        <v>500</v>
      </c>
      <c r="I69" s="84">
        <f>I70</f>
        <v>500</v>
      </c>
    </row>
    <row r="70" spans="1:9" ht="25.5">
      <c r="A70" s="22"/>
      <c r="B70" s="28" t="s">
        <v>236</v>
      </c>
      <c r="C70" s="29" t="s">
        <v>73</v>
      </c>
      <c r="D70" s="29" t="s">
        <v>104</v>
      </c>
      <c r="E70" s="29" t="s">
        <v>220</v>
      </c>
      <c r="F70" s="29" t="s">
        <v>208</v>
      </c>
      <c r="G70" s="31">
        <v>500</v>
      </c>
      <c r="H70" s="84">
        <v>500</v>
      </c>
      <c r="I70" s="84">
        <v>500</v>
      </c>
    </row>
    <row r="71" spans="1:9" s="57" customFormat="1" ht="25.5">
      <c r="A71" s="56"/>
      <c r="B71" s="32" t="s">
        <v>279</v>
      </c>
      <c r="C71" s="17" t="s">
        <v>73</v>
      </c>
      <c r="D71" s="17" t="s">
        <v>104</v>
      </c>
      <c r="E71" s="17" t="s">
        <v>280</v>
      </c>
      <c r="F71" s="17"/>
      <c r="G71" s="25">
        <f>G72</f>
        <v>550</v>
      </c>
      <c r="H71" s="85">
        <f>H72</f>
        <v>550</v>
      </c>
      <c r="I71" s="85">
        <f>I73</f>
        <v>550</v>
      </c>
    </row>
    <row r="72" spans="1:9" ht="25.5">
      <c r="A72" s="22"/>
      <c r="B72" s="30" t="s">
        <v>232</v>
      </c>
      <c r="C72" s="29" t="s">
        <v>73</v>
      </c>
      <c r="D72" s="29" t="s">
        <v>104</v>
      </c>
      <c r="E72" s="29" t="s">
        <v>280</v>
      </c>
      <c r="F72" s="29" t="s">
        <v>210</v>
      </c>
      <c r="G72" s="31">
        <f>G73</f>
        <v>550</v>
      </c>
      <c r="H72" s="84">
        <f>H73</f>
        <v>550</v>
      </c>
      <c r="I72" s="84">
        <f>I73</f>
        <v>550</v>
      </c>
    </row>
    <row r="73" spans="1:9" ht="25.5">
      <c r="A73" s="22"/>
      <c r="B73" s="28" t="s">
        <v>236</v>
      </c>
      <c r="C73" s="29" t="s">
        <v>73</v>
      </c>
      <c r="D73" s="29" t="s">
        <v>104</v>
      </c>
      <c r="E73" s="29" t="s">
        <v>280</v>
      </c>
      <c r="F73" s="29" t="s">
        <v>208</v>
      </c>
      <c r="G73" s="31">
        <v>550</v>
      </c>
      <c r="H73" s="84">
        <v>550</v>
      </c>
      <c r="I73" s="84">
        <v>550</v>
      </c>
    </row>
    <row r="74" spans="1:9" s="57" customFormat="1" ht="38.25">
      <c r="A74" s="56"/>
      <c r="B74" s="32" t="s">
        <v>269</v>
      </c>
      <c r="C74" s="17" t="s">
        <v>73</v>
      </c>
      <c r="D74" s="17" t="s">
        <v>104</v>
      </c>
      <c r="E74" s="17" t="s">
        <v>111</v>
      </c>
      <c r="F74" s="17"/>
      <c r="G74" s="25">
        <f aca="true" t="shared" si="8" ref="G74:I75">G75</f>
        <v>5580</v>
      </c>
      <c r="H74" s="85">
        <f t="shared" si="8"/>
        <v>3400</v>
      </c>
      <c r="I74" s="85">
        <f t="shared" si="8"/>
        <v>3400</v>
      </c>
    </row>
    <row r="75" spans="1:9" ht="25.5">
      <c r="A75" s="22"/>
      <c r="B75" s="30" t="s">
        <v>232</v>
      </c>
      <c r="C75" s="29" t="s">
        <v>73</v>
      </c>
      <c r="D75" s="29" t="s">
        <v>104</v>
      </c>
      <c r="E75" s="29" t="s">
        <v>111</v>
      </c>
      <c r="F75" s="29" t="s">
        <v>210</v>
      </c>
      <c r="G75" s="31">
        <f t="shared" si="8"/>
        <v>5580</v>
      </c>
      <c r="H75" s="84">
        <f t="shared" si="8"/>
        <v>3400</v>
      </c>
      <c r="I75" s="84">
        <f t="shared" si="8"/>
        <v>3400</v>
      </c>
    </row>
    <row r="76" spans="1:9" ht="25.5">
      <c r="A76" s="22"/>
      <c r="B76" s="28" t="s">
        <v>236</v>
      </c>
      <c r="C76" s="29" t="s">
        <v>73</v>
      </c>
      <c r="D76" s="29" t="s">
        <v>104</v>
      </c>
      <c r="E76" s="29" t="s">
        <v>111</v>
      </c>
      <c r="F76" s="29" t="s">
        <v>208</v>
      </c>
      <c r="G76" s="31">
        <v>5580</v>
      </c>
      <c r="H76" s="84">
        <v>3400</v>
      </c>
      <c r="I76" s="84">
        <v>3400</v>
      </c>
    </row>
    <row r="77" spans="1:9" ht="25.5">
      <c r="A77" s="22"/>
      <c r="B77" s="24" t="s">
        <v>273</v>
      </c>
      <c r="C77" s="17" t="s">
        <v>73</v>
      </c>
      <c r="D77" s="17" t="s">
        <v>104</v>
      </c>
      <c r="E77" s="17" t="s">
        <v>272</v>
      </c>
      <c r="F77" s="17"/>
      <c r="G77" s="25">
        <f>G78</f>
        <v>580</v>
      </c>
      <c r="H77" s="85">
        <f aca="true" t="shared" si="9" ref="G77:I84">H78</f>
        <v>600</v>
      </c>
      <c r="I77" s="85">
        <f t="shared" si="9"/>
        <v>600</v>
      </c>
    </row>
    <row r="78" spans="1:9" ht="25.5">
      <c r="A78" s="22"/>
      <c r="B78" s="30" t="s">
        <v>232</v>
      </c>
      <c r="C78" s="29" t="s">
        <v>73</v>
      </c>
      <c r="D78" s="29" t="s">
        <v>104</v>
      </c>
      <c r="E78" s="29" t="s">
        <v>272</v>
      </c>
      <c r="F78" s="29" t="s">
        <v>210</v>
      </c>
      <c r="G78" s="31">
        <f t="shared" si="9"/>
        <v>580</v>
      </c>
      <c r="H78" s="84">
        <f t="shared" si="9"/>
        <v>600</v>
      </c>
      <c r="I78" s="84">
        <f t="shared" si="9"/>
        <v>600</v>
      </c>
    </row>
    <row r="79" spans="1:9" ht="25.5">
      <c r="A79" s="22"/>
      <c r="B79" s="28" t="s">
        <v>236</v>
      </c>
      <c r="C79" s="29" t="s">
        <v>73</v>
      </c>
      <c r="D79" s="29" t="s">
        <v>104</v>
      </c>
      <c r="E79" s="29" t="s">
        <v>272</v>
      </c>
      <c r="F79" s="29" t="s">
        <v>208</v>
      </c>
      <c r="G79" s="31">
        <v>580</v>
      </c>
      <c r="H79" s="84">
        <v>600</v>
      </c>
      <c r="I79" s="84">
        <v>600</v>
      </c>
    </row>
    <row r="80" spans="1:9" ht="25.5">
      <c r="A80" s="22"/>
      <c r="B80" s="24" t="s">
        <v>275</v>
      </c>
      <c r="C80" s="17" t="s">
        <v>73</v>
      </c>
      <c r="D80" s="17" t="s">
        <v>104</v>
      </c>
      <c r="E80" s="17" t="s">
        <v>274</v>
      </c>
      <c r="F80" s="17"/>
      <c r="G80" s="25">
        <f>G81</f>
        <v>560</v>
      </c>
      <c r="H80" s="85">
        <f t="shared" si="9"/>
        <v>500</v>
      </c>
      <c r="I80" s="85">
        <f t="shared" si="9"/>
        <v>500</v>
      </c>
    </row>
    <row r="81" spans="1:9" ht="25.5">
      <c r="A81" s="22"/>
      <c r="B81" s="30" t="s">
        <v>232</v>
      </c>
      <c r="C81" s="29" t="s">
        <v>73</v>
      </c>
      <c r="D81" s="29" t="s">
        <v>104</v>
      </c>
      <c r="E81" s="29" t="s">
        <v>274</v>
      </c>
      <c r="F81" s="29" t="s">
        <v>210</v>
      </c>
      <c r="G81" s="31">
        <f>G82</f>
        <v>560</v>
      </c>
      <c r="H81" s="84">
        <f t="shared" si="9"/>
        <v>500</v>
      </c>
      <c r="I81" s="84">
        <f t="shared" si="9"/>
        <v>500</v>
      </c>
    </row>
    <row r="82" spans="1:9" ht="25.5">
      <c r="A82" s="22"/>
      <c r="B82" s="28" t="s">
        <v>236</v>
      </c>
      <c r="C82" s="29" t="s">
        <v>73</v>
      </c>
      <c r="D82" s="29" t="s">
        <v>104</v>
      </c>
      <c r="E82" s="29" t="s">
        <v>274</v>
      </c>
      <c r="F82" s="29" t="s">
        <v>208</v>
      </c>
      <c r="G82" s="31">
        <v>560</v>
      </c>
      <c r="H82" s="84">
        <v>500</v>
      </c>
      <c r="I82" s="84">
        <v>500</v>
      </c>
    </row>
    <row r="83" spans="1:9" ht="38.25">
      <c r="A83" s="22"/>
      <c r="B83" s="24" t="s">
        <v>277</v>
      </c>
      <c r="C83" s="17" t="s">
        <v>73</v>
      </c>
      <c r="D83" s="17" t="s">
        <v>104</v>
      </c>
      <c r="E83" s="17" t="s">
        <v>278</v>
      </c>
      <c r="F83" s="17"/>
      <c r="G83" s="25">
        <f>G84</f>
        <v>1</v>
      </c>
      <c r="H83" s="85">
        <f t="shared" si="9"/>
        <v>0</v>
      </c>
      <c r="I83" s="85">
        <f t="shared" si="9"/>
        <v>0</v>
      </c>
    </row>
    <row r="84" spans="1:9" ht="25.5">
      <c r="A84" s="22"/>
      <c r="B84" s="30" t="s">
        <v>232</v>
      </c>
      <c r="C84" s="29" t="s">
        <v>73</v>
      </c>
      <c r="D84" s="29" t="s">
        <v>104</v>
      </c>
      <c r="E84" s="29" t="s">
        <v>278</v>
      </c>
      <c r="F84" s="29" t="s">
        <v>210</v>
      </c>
      <c r="G84" s="31">
        <f>G85</f>
        <v>1</v>
      </c>
      <c r="H84" s="84">
        <f t="shared" si="9"/>
        <v>0</v>
      </c>
      <c r="I84" s="84">
        <f t="shared" si="9"/>
        <v>0</v>
      </c>
    </row>
    <row r="85" spans="1:9" ht="25.5">
      <c r="A85" s="22"/>
      <c r="B85" s="28" t="s">
        <v>236</v>
      </c>
      <c r="C85" s="29" t="s">
        <v>73</v>
      </c>
      <c r="D85" s="29" t="s">
        <v>104</v>
      </c>
      <c r="E85" s="29" t="s">
        <v>278</v>
      </c>
      <c r="F85" s="29" t="s">
        <v>208</v>
      </c>
      <c r="G85" s="31">
        <v>1</v>
      </c>
      <c r="H85" s="84"/>
      <c r="I85" s="84"/>
    </row>
    <row r="86" spans="1:9" s="57" customFormat="1" ht="12.75">
      <c r="A86" s="120"/>
      <c r="B86" s="24" t="s">
        <v>304</v>
      </c>
      <c r="C86" s="17" t="s">
        <v>73</v>
      </c>
      <c r="D86" s="17" t="s">
        <v>289</v>
      </c>
      <c r="E86" s="17" t="s">
        <v>303</v>
      </c>
      <c r="F86" s="17"/>
      <c r="G86" s="25">
        <f aca="true" t="shared" si="10" ref="G86:I87">G87</f>
        <v>700</v>
      </c>
      <c r="H86" s="85">
        <f t="shared" si="10"/>
        <v>155</v>
      </c>
      <c r="I86" s="85">
        <f t="shared" si="10"/>
        <v>165</v>
      </c>
    </row>
    <row r="87" spans="1:9" ht="25.5">
      <c r="A87" s="22"/>
      <c r="B87" s="30" t="s">
        <v>232</v>
      </c>
      <c r="C87" s="29" t="s">
        <v>73</v>
      </c>
      <c r="D87" s="29" t="s">
        <v>289</v>
      </c>
      <c r="E87" s="29" t="s">
        <v>303</v>
      </c>
      <c r="F87" s="29" t="s">
        <v>210</v>
      </c>
      <c r="G87" s="31">
        <f t="shared" si="10"/>
        <v>700</v>
      </c>
      <c r="H87" s="84">
        <f t="shared" si="10"/>
        <v>155</v>
      </c>
      <c r="I87" s="84">
        <f t="shared" si="10"/>
        <v>165</v>
      </c>
    </row>
    <row r="88" spans="1:9" ht="25.5">
      <c r="A88" s="22"/>
      <c r="B88" s="28" t="s">
        <v>236</v>
      </c>
      <c r="C88" s="29" t="s">
        <v>73</v>
      </c>
      <c r="D88" s="29" t="s">
        <v>289</v>
      </c>
      <c r="E88" s="29" t="s">
        <v>303</v>
      </c>
      <c r="F88" s="29" t="s">
        <v>208</v>
      </c>
      <c r="G88" s="31">
        <v>700</v>
      </c>
      <c r="H88" s="84">
        <v>155</v>
      </c>
      <c r="I88" s="84">
        <v>165</v>
      </c>
    </row>
    <row r="89" spans="1:9" s="57" customFormat="1" ht="25.5">
      <c r="A89" s="120"/>
      <c r="B89" s="24" t="s">
        <v>276</v>
      </c>
      <c r="C89" s="17" t="s">
        <v>73</v>
      </c>
      <c r="D89" s="17" t="s">
        <v>28</v>
      </c>
      <c r="E89" s="17" t="s">
        <v>105</v>
      </c>
      <c r="F89" s="17"/>
      <c r="G89" s="25">
        <f aca="true" t="shared" si="11" ref="G89:I90">G90</f>
        <v>451.6</v>
      </c>
      <c r="H89" s="85">
        <f t="shared" si="11"/>
        <v>400</v>
      </c>
      <c r="I89" s="85">
        <f t="shared" si="11"/>
        <v>500</v>
      </c>
    </row>
    <row r="90" spans="1:9" ht="25.5">
      <c r="A90" s="22"/>
      <c r="B90" s="30" t="s">
        <v>232</v>
      </c>
      <c r="C90" s="29" t="s">
        <v>73</v>
      </c>
      <c r="D90" s="29" t="s">
        <v>28</v>
      </c>
      <c r="E90" s="29" t="s">
        <v>105</v>
      </c>
      <c r="F90" s="29" t="s">
        <v>210</v>
      </c>
      <c r="G90" s="31">
        <f t="shared" si="11"/>
        <v>451.6</v>
      </c>
      <c r="H90" s="84">
        <f t="shared" si="11"/>
        <v>400</v>
      </c>
      <c r="I90" s="84">
        <f t="shared" si="11"/>
        <v>500</v>
      </c>
    </row>
    <row r="91" spans="1:9" ht="25.5">
      <c r="A91" s="37"/>
      <c r="B91" s="28" t="s">
        <v>236</v>
      </c>
      <c r="C91" s="29" t="s">
        <v>73</v>
      </c>
      <c r="D91" s="29" t="s">
        <v>28</v>
      </c>
      <c r="E91" s="29" t="s">
        <v>105</v>
      </c>
      <c r="F91" s="29" t="s">
        <v>208</v>
      </c>
      <c r="G91" s="31">
        <v>451.6</v>
      </c>
      <c r="H91" s="84">
        <v>400</v>
      </c>
      <c r="I91" s="84">
        <v>500</v>
      </c>
    </row>
    <row r="92" spans="1:9" s="57" customFormat="1" ht="25.5">
      <c r="A92" s="120"/>
      <c r="B92" s="24" t="s">
        <v>308</v>
      </c>
      <c r="C92" s="17" t="s">
        <v>73</v>
      </c>
      <c r="D92" s="17" t="s">
        <v>28</v>
      </c>
      <c r="E92" s="17" t="s">
        <v>282</v>
      </c>
      <c r="F92" s="17"/>
      <c r="G92" s="25">
        <f aca="true" t="shared" si="12" ref="G92:I93">G93</f>
        <v>262</v>
      </c>
      <c r="H92" s="85">
        <f t="shared" si="12"/>
        <v>350</v>
      </c>
      <c r="I92" s="85">
        <f t="shared" si="12"/>
        <v>400</v>
      </c>
    </row>
    <row r="93" spans="1:9" ht="25.5">
      <c r="A93" s="22"/>
      <c r="B93" s="30" t="s">
        <v>232</v>
      </c>
      <c r="C93" s="29" t="s">
        <v>73</v>
      </c>
      <c r="D93" s="29" t="s">
        <v>28</v>
      </c>
      <c r="E93" s="29" t="s">
        <v>282</v>
      </c>
      <c r="F93" s="29" t="s">
        <v>210</v>
      </c>
      <c r="G93" s="31">
        <f t="shared" si="12"/>
        <v>262</v>
      </c>
      <c r="H93" s="84">
        <f t="shared" si="12"/>
        <v>350</v>
      </c>
      <c r="I93" s="84">
        <f t="shared" si="12"/>
        <v>400</v>
      </c>
    </row>
    <row r="94" spans="1:9" ht="25.5">
      <c r="A94" s="37"/>
      <c r="B94" s="28" t="s">
        <v>236</v>
      </c>
      <c r="C94" s="29" t="s">
        <v>73</v>
      </c>
      <c r="D94" s="29" t="s">
        <v>28</v>
      </c>
      <c r="E94" s="29" t="s">
        <v>282</v>
      </c>
      <c r="F94" s="29" t="s">
        <v>208</v>
      </c>
      <c r="G94" s="31">
        <v>262</v>
      </c>
      <c r="H94" s="84">
        <v>350</v>
      </c>
      <c r="I94" s="84">
        <v>400</v>
      </c>
    </row>
    <row r="95" spans="1:9" ht="25.5">
      <c r="A95" s="22"/>
      <c r="B95" s="24" t="s">
        <v>49</v>
      </c>
      <c r="C95" s="17" t="s">
        <v>73</v>
      </c>
      <c r="D95" s="17" t="s">
        <v>29</v>
      </c>
      <c r="E95" s="17" t="s">
        <v>217</v>
      </c>
      <c r="F95" s="17"/>
      <c r="G95" s="25">
        <f aca="true" t="shared" si="13" ref="G95:I96">G96</f>
        <v>917</v>
      </c>
      <c r="H95" s="85">
        <f t="shared" si="13"/>
        <v>1000</v>
      </c>
      <c r="I95" s="85">
        <f t="shared" si="13"/>
        <v>1000</v>
      </c>
    </row>
    <row r="96" spans="1:9" ht="25.5">
      <c r="A96" s="22"/>
      <c r="B96" s="30" t="s">
        <v>232</v>
      </c>
      <c r="C96" s="29" t="s">
        <v>73</v>
      </c>
      <c r="D96" s="29" t="s">
        <v>29</v>
      </c>
      <c r="E96" s="29" t="s">
        <v>217</v>
      </c>
      <c r="F96" s="29" t="s">
        <v>210</v>
      </c>
      <c r="G96" s="31">
        <f t="shared" si="13"/>
        <v>917</v>
      </c>
      <c r="H96" s="84">
        <f t="shared" si="13"/>
        <v>1000</v>
      </c>
      <c r="I96" s="84">
        <f t="shared" si="13"/>
        <v>1000</v>
      </c>
    </row>
    <row r="97" spans="1:9" ht="25.5">
      <c r="A97" s="22"/>
      <c r="B97" s="28" t="s">
        <v>236</v>
      </c>
      <c r="C97" s="29" t="s">
        <v>73</v>
      </c>
      <c r="D97" s="29" t="s">
        <v>29</v>
      </c>
      <c r="E97" s="29" t="s">
        <v>217</v>
      </c>
      <c r="F97" s="29" t="s">
        <v>208</v>
      </c>
      <c r="G97" s="31">
        <v>917</v>
      </c>
      <c r="H97" s="84">
        <v>1000</v>
      </c>
      <c r="I97" s="84">
        <v>1000</v>
      </c>
    </row>
    <row r="98" spans="1:9" ht="25.5">
      <c r="A98" s="22"/>
      <c r="B98" s="32" t="s">
        <v>285</v>
      </c>
      <c r="C98" s="17" t="s">
        <v>73</v>
      </c>
      <c r="D98" s="17" t="s">
        <v>189</v>
      </c>
      <c r="E98" s="17" t="s">
        <v>286</v>
      </c>
      <c r="F98" s="17"/>
      <c r="G98" s="25">
        <f aca="true" t="shared" si="14" ref="G98:I102">G99</f>
        <v>415</v>
      </c>
      <c r="H98" s="85">
        <f t="shared" si="14"/>
        <v>450</v>
      </c>
      <c r="I98" s="85">
        <f>I99</f>
        <v>450</v>
      </c>
    </row>
    <row r="99" spans="1:9" ht="25.5">
      <c r="A99" s="22"/>
      <c r="B99" s="30" t="s">
        <v>232</v>
      </c>
      <c r="C99" s="29" t="s">
        <v>73</v>
      </c>
      <c r="D99" s="29" t="s">
        <v>189</v>
      </c>
      <c r="E99" s="29" t="s">
        <v>286</v>
      </c>
      <c r="F99" s="29" t="s">
        <v>210</v>
      </c>
      <c r="G99" s="31">
        <f t="shared" si="14"/>
        <v>415</v>
      </c>
      <c r="H99" s="84">
        <f t="shared" si="14"/>
        <v>450</v>
      </c>
      <c r="I99" s="84">
        <f t="shared" si="14"/>
        <v>450</v>
      </c>
    </row>
    <row r="100" spans="1:9" ht="25.5">
      <c r="A100" s="22"/>
      <c r="B100" s="28" t="s">
        <v>236</v>
      </c>
      <c r="C100" s="29" t="s">
        <v>73</v>
      </c>
      <c r="D100" s="29" t="s">
        <v>189</v>
      </c>
      <c r="E100" s="29" t="s">
        <v>286</v>
      </c>
      <c r="F100" s="29" t="s">
        <v>208</v>
      </c>
      <c r="G100" s="31">
        <v>415</v>
      </c>
      <c r="H100" s="84">
        <v>450</v>
      </c>
      <c r="I100" s="84">
        <v>450</v>
      </c>
    </row>
    <row r="101" spans="1:9" ht="38.25">
      <c r="A101" s="22"/>
      <c r="B101" s="32" t="s">
        <v>296</v>
      </c>
      <c r="C101" s="17" t="s">
        <v>73</v>
      </c>
      <c r="D101" s="17" t="s">
        <v>297</v>
      </c>
      <c r="E101" s="17" t="s">
        <v>298</v>
      </c>
      <c r="F101" s="17"/>
      <c r="G101" s="25">
        <f t="shared" si="14"/>
        <v>261.1</v>
      </c>
      <c r="H101" s="85">
        <f t="shared" si="14"/>
        <v>0</v>
      </c>
      <c r="I101" s="85">
        <f>I102</f>
        <v>0</v>
      </c>
    </row>
    <row r="102" spans="1:9" ht="25.5">
      <c r="A102" s="22"/>
      <c r="B102" s="30" t="s">
        <v>232</v>
      </c>
      <c r="C102" s="29" t="s">
        <v>73</v>
      </c>
      <c r="D102" s="29" t="s">
        <v>297</v>
      </c>
      <c r="E102" s="29" t="s">
        <v>298</v>
      </c>
      <c r="F102" s="29" t="s">
        <v>210</v>
      </c>
      <c r="G102" s="31">
        <f t="shared" si="14"/>
        <v>261.1</v>
      </c>
      <c r="H102" s="84">
        <f t="shared" si="14"/>
        <v>0</v>
      </c>
      <c r="I102" s="84">
        <f t="shared" si="14"/>
        <v>0</v>
      </c>
    </row>
    <row r="103" spans="1:9" ht="25.5">
      <c r="A103" s="22"/>
      <c r="B103" s="28" t="s">
        <v>236</v>
      </c>
      <c r="C103" s="29" t="s">
        <v>73</v>
      </c>
      <c r="D103" s="29" t="s">
        <v>297</v>
      </c>
      <c r="E103" s="29" t="s">
        <v>298</v>
      </c>
      <c r="F103" s="29" t="s">
        <v>208</v>
      </c>
      <c r="G103" s="31">
        <v>261.1</v>
      </c>
      <c r="H103" s="84"/>
      <c r="I103" s="84"/>
    </row>
    <row r="104" spans="1:9" s="57" customFormat="1" ht="25.5">
      <c r="A104" s="56"/>
      <c r="B104" s="24" t="s">
        <v>194</v>
      </c>
      <c r="C104" s="17" t="s">
        <v>73</v>
      </c>
      <c r="D104" s="17" t="s">
        <v>196</v>
      </c>
      <c r="E104" s="17" t="s">
        <v>197</v>
      </c>
      <c r="F104" s="17"/>
      <c r="G104" s="25">
        <f>G105</f>
        <v>745.7</v>
      </c>
      <c r="H104" s="85">
        <f>H105</f>
        <v>827.6</v>
      </c>
      <c r="I104" s="85">
        <f>I105</f>
        <v>918.6</v>
      </c>
    </row>
    <row r="105" spans="1:9" ht="38.25">
      <c r="A105" s="22"/>
      <c r="B105" s="28" t="s">
        <v>302</v>
      </c>
      <c r="C105" s="29" t="s">
        <v>73</v>
      </c>
      <c r="D105" s="29" t="s">
        <v>196</v>
      </c>
      <c r="E105" s="29" t="s">
        <v>197</v>
      </c>
      <c r="F105" s="29" t="s">
        <v>301</v>
      </c>
      <c r="G105" s="31">
        <v>745.7</v>
      </c>
      <c r="H105" s="84">
        <v>827.6</v>
      </c>
      <c r="I105" s="84">
        <v>918.6</v>
      </c>
    </row>
    <row r="106" spans="1:9" s="57" customFormat="1" ht="51">
      <c r="A106" s="56"/>
      <c r="B106" s="24" t="s">
        <v>121</v>
      </c>
      <c r="C106" s="17" t="s">
        <v>73</v>
      </c>
      <c r="D106" s="17" t="s">
        <v>52</v>
      </c>
      <c r="E106" s="17" t="s">
        <v>166</v>
      </c>
      <c r="F106" s="17"/>
      <c r="G106" s="25">
        <f>G107</f>
        <v>698</v>
      </c>
      <c r="H106" s="85">
        <f>H107</f>
        <v>743</v>
      </c>
      <c r="I106" s="85">
        <f>I107</f>
        <v>791.3</v>
      </c>
    </row>
    <row r="107" spans="1:9" ht="51">
      <c r="A107" s="22"/>
      <c r="B107" s="28" t="s">
        <v>238</v>
      </c>
      <c r="C107" s="29" t="s">
        <v>73</v>
      </c>
      <c r="D107" s="29" t="s">
        <v>52</v>
      </c>
      <c r="E107" s="29" t="s">
        <v>166</v>
      </c>
      <c r="F107" s="29" t="s">
        <v>106</v>
      </c>
      <c r="G107" s="27">
        <v>698</v>
      </c>
      <c r="H107" s="95">
        <v>743</v>
      </c>
      <c r="I107" s="95">
        <v>791.3</v>
      </c>
    </row>
    <row r="108" spans="1:9" ht="25.5">
      <c r="A108" s="22"/>
      <c r="B108" s="24" t="s">
        <v>51</v>
      </c>
      <c r="C108" s="17" t="s">
        <v>73</v>
      </c>
      <c r="D108" s="17" t="s">
        <v>52</v>
      </c>
      <c r="E108" s="17" t="s">
        <v>171</v>
      </c>
      <c r="F108" s="17"/>
      <c r="G108" s="25">
        <f>G109</f>
        <v>5332.8</v>
      </c>
      <c r="H108" s="85">
        <f>H109</f>
        <v>5662.8</v>
      </c>
      <c r="I108" s="85">
        <f>I109</f>
        <v>6008.4</v>
      </c>
    </row>
    <row r="109" spans="1:9" ht="51">
      <c r="A109" s="22"/>
      <c r="B109" s="28" t="s">
        <v>234</v>
      </c>
      <c r="C109" s="29" t="s">
        <v>73</v>
      </c>
      <c r="D109" s="29" t="s">
        <v>52</v>
      </c>
      <c r="E109" s="29" t="s">
        <v>171</v>
      </c>
      <c r="F109" s="29" t="s">
        <v>106</v>
      </c>
      <c r="G109" s="31">
        <v>5332.8</v>
      </c>
      <c r="H109" s="84">
        <v>5662.8</v>
      </c>
      <c r="I109" s="84">
        <v>6008.4</v>
      </c>
    </row>
    <row r="110" spans="1:9" s="57" customFormat="1" ht="25.5">
      <c r="A110" s="56"/>
      <c r="B110" s="24" t="s">
        <v>237</v>
      </c>
      <c r="C110" s="17" t="s">
        <v>73</v>
      </c>
      <c r="D110" s="17" t="s">
        <v>52</v>
      </c>
      <c r="E110" s="17" t="s">
        <v>172</v>
      </c>
      <c r="F110" s="17"/>
      <c r="G110" s="25">
        <f>G111</f>
        <v>1247.2</v>
      </c>
      <c r="H110" s="85">
        <f>H111</f>
        <v>1328.4</v>
      </c>
      <c r="I110" s="85">
        <f>I111</f>
        <v>1414.7</v>
      </c>
    </row>
    <row r="111" spans="1:9" ht="51">
      <c r="A111" s="22"/>
      <c r="B111" s="28" t="s">
        <v>238</v>
      </c>
      <c r="C111" s="29" t="s">
        <v>73</v>
      </c>
      <c r="D111" s="29" t="s">
        <v>52</v>
      </c>
      <c r="E111" s="29" t="s">
        <v>172</v>
      </c>
      <c r="F111" s="29" t="s">
        <v>106</v>
      </c>
      <c r="G111" s="31">
        <v>1247.2</v>
      </c>
      <c r="H111" s="84">
        <v>1328.4</v>
      </c>
      <c r="I111" s="84">
        <v>1414.7</v>
      </c>
    </row>
    <row r="112" spans="1:9" ht="31.5" customHeight="1">
      <c r="A112" s="37"/>
      <c r="B112" s="116" t="s">
        <v>226</v>
      </c>
      <c r="C112" s="47" t="s">
        <v>181</v>
      </c>
      <c r="D112" s="16"/>
      <c r="E112" s="17"/>
      <c r="F112" s="17"/>
      <c r="G112" s="25">
        <f>G113+G116+G118+G125</f>
        <v>5193</v>
      </c>
      <c r="H112" s="91">
        <f>H113+H116+H118+H125</f>
        <v>5575.5</v>
      </c>
      <c r="I112" s="91">
        <f>I113+I116+I118+I125</f>
        <v>6171.3</v>
      </c>
    </row>
    <row r="113" spans="1:9" s="112" customFormat="1" ht="40.5">
      <c r="A113" s="108"/>
      <c r="B113" s="109" t="s">
        <v>70</v>
      </c>
      <c r="C113" s="17" t="s">
        <v>181</v>
      </c>
      <c r="D113" s="106" t="s">
        <v>69</v>
      </c>
      <c r="E113" s="107" t="s">
        <v>97</v>
      </c>
      <c r="F113" s="107"/>
      <c r="G113" s="110">
        <f aca="true" t="shared" si="15" ref="G113:I114">G114</f>
        <v>1192.2</v>
      </c>
      <c r="H113" s="111">
        <f t="shared" si="15"/>
        <v>1111.3</v>
      </c>
      <c r="I113" s="111">
        <f t="shared" si="15"/>
        <v>1244.7</v>
      </c>
    </row>
    <row r="114" spans="1:9" ht="25.5">
      <c r="A114" s="37"/>
      <c r="B114" s="28" t="s">
        <v>230</v>
      </c>
      <c r="C114" s="29" t="s">
        <v>181</v>
      </c>
      <c r="D114" s="48" t="s">
        <v>69</v>
      </c>
      <c r="E114" s="29" t="s">
        <v>97</v>
      </c>
      <c r="F114" s="29" t="s">
        <v>207</v>
      </c>
      <c r="G114" s="27">
        <f t="shared" si="15"/>
        <v>1192.2</v>
      </c>
      <c r="H114" s="96">
        <f t="shared" si="15"/>
        <v>1111.3</v>
      </c>
      <c r="I114" s="96">
        <f t="shared" si="15"/>
        <v>1244.7</v>
      </c>
    </row>
    <row r="115" spans="1:9" ht="25.5">
      <c r="A115" s="37"/>
      <c r="B115" s="28" t="s">
        <v>231</v>
      </c>
      <c r="C115" s="29" t="s">
        <v>181</v>
      </c>
      <c r="D115" s="48" t="s">
        <v>69</v>
      </c>
      <c r="E115" s="29" t="s">
        <v>97</v>
      </c>
      <c r="F115" s="29" t="s">
        <v>205</v>
      </c>
      <c r="G115" s="31">
        <v>1192.2</v>
      </c>
      <c r="H115" s="90">
        <v>1111.3</v>
      </c>
      <c r="I115" s="90">
        <v>1244.7</v>
      </c>
    </row>
    <row r="116" spans="1:9" s="112" customFormat="1" ht="94.5">
      <c r="A116" s="108"/>
      <c r="B116" s="109" t="s">
        <v>224</v>
      </c>
      <c r="C116" s="17" t="s">
        <v>181</v>
      </c>
      <c r="D116" s="106" t="s">
        <v>26</v>
      </c>
      <c r="E116" s="107" t="s">
        <v>164</v>
      </c>
      <c r="F116" s="107"/>
      <c r="G116" s="110">
        <f>G117</f>
        <v>116.6</v>
      </c>
      <c r="H116" s="111">
        <f>H117</f>
        <v>130.6</v>
      </c>
      <c r="I116" s="111">
        <f>I117</f>
        <v>146.3</v>
      </c>
    </row>
    <row r="117" spans="1:9" s="54" customFormat="1" ht="30" customHeight="1">
      <c r="A117" s="53"/>
      <c r="B117" s="28" t="s">
        <v>263</v>
      </c>
      <c r="C117" s="29" t="s">
        <v>181</v>
      </c>
      <c r="D117" s="48" t="s">
        <v>26</v>
      </c>
      <c r="E117" s="29" t="s">
        <v>164</v>
      </c>
      <c r="F117" s="29" t="s">
        <v>213</v>
      </c>
      <c r="G117" s="31">
        <v>116.6</v>
      </c>
      <c r="H117" s="90">
        <v>130.6</v>
      </c>
      <c r="I117" s="90">
        <v>146.3</v>
      </c>
    </row>
    <row r="118" spans="1:9" s="112" customFormat="1" ht="27">
      <c r="A118" s="108"/>
      <c r="B118" s="109" t="s">
        <v>307</v>
      </c>
      <c r="C118" s="17" t="s">
        <v>181</v>
      </c>
      <c r="D118" s="106" t="s">
        <v>26</v>
      </c>
      <c r="E118" s="107" t="s">
        <v>98</v>
      </c>
      <c r="F118" s="107"/>
      <c r="G118" s="110">
        <f>G119+G121+G123+G124</f>
        <v>3564.2</v>
      </c>
      <c r="H118" s="111">
        <f>H119+H121+H123+H124</f>
        <v>4288.6</v>
      </c>
      <c r="I118" s="111">
        <f>I119+I121+I123+I124</f>
        <v>4735.3</v>
      </c>
    </row>
    <row r="119" spans="1:9" ht="25.5">
      <c r="A119" s="37"/>
      <c r="B119" s="28" t="s">
        <v>230</v>
      </c>
      <c r="C119" s="29" t="s">
        <v>181</v>
      </c>
      <c r="D119" s="48" t="s">
        <v>26</v>
      </c>
      <c r="E119" s="29" t="s">
        <v>98</v>
      </c>
      <c r="F119" s="29" t="s">
        <v>207</v>
      </c>
      <c r="G119" s="31">
        <f>G120</f>
        <v>2453.2</v>
      </c>
      <c r="H119" s="90">
        <f>H120</f>
        <v>2747.6</v>
      </c>
      <c r="I119" s="90">
        <f>I120</f>
        <v>3077.3</v>
      </c>
    </row>
    <row r="120" spans="1:9" ht="25.5">
      <c r="A120" s="37"/>
      <c r="B120" s="28" t="s">
        <v>231</v>
      </c>
      <c r="C120" s="29" t="s">
        <v>181</v>
      </c>
      <c r="D120" s="48" t="s">
        <v>26</v>
      </c>
      <c r="E120" s="29" t="s">
        <v>98</v>
      </c>
      <c r="F120" s="29" t="s">
        <v>205</v>
      </c>
      <c r="G120" s="31">
        <v>2453.2</v>
      </c>
      <c r="H120" s="90">
        <v>2747.6</v>
      </c>
      <c r="I120" s="90">
        <v>3077.3</v>
      </c>
    </row>
    <row r="121" spans="1:14" ht="25.5">
      <c r="A121" s="37"/>
      <c r="B121" s="28" t="s">
        <v>232</v>
      </c>
      <c r="C121" s="29" t="s">
        <v>181</v>
      </c>
      <c r="D121" s="48" t="s">
        <v>26</v>
      </c>
      <c r="E121" s="29" t="s">
        <v>98</v>
      </c>
      <c r="F121" s="29" t="s">
        <v>210</v>
      </c>
      <c r="G121" s="27">
        <f>G122</f>
        <v>1081</v>
      </c>
      <c r="H121" s="90">
        <f>H122</f>
        <v>1511</v>
      </c>
      <c r="I121" s="90">
        <f>I122</f>
        <v>1628</v>
      </c>
      <c r="N121" s="122"/>
    </row>
    <row r="122" spans="1:14" ht="25.5">
      <c r="A122" s="22"/>
      <c r="B122" s="28" t="s">
        <v>236</v>
      </c>
      <c r="C122" s="29" t="s">
        <v>181</v>
      </c>
      <c r="D122" s="29" t="s">
        <v>26</v>
      </c>
      <c r="E122" s="29" t="s">
        <v>98</v>
      </c>
      <c r="F122" s="29" t="s">
        <v>208</v>
      </c>
      <c r="G122" s="31">
        <v>1081</v>
      </c>
      <c r="H122" s="84">
        <v>1511</v>
      </c>
      <c r="I122" s="84">
        <v>1628</v>
      </c>
      <c r="N122" s="122"/>
    </row>
    <row r="123" spans="1:9" ht="25.5">
      <c r="A123" s="22"/>
      <c r="B123" s="28" t="s">
        <v>233</v>
      </c>
      <c r="C123" s="29" t="s">
        <v>181</v>
      </c>
      <c r="D123" s="29" t="s">
        <v>26</v>
      </c>
      <c r="E123" s="29" t="s">
        <v>98</v>
      </c>
      <c r="F123" s="29" t="s">
        <v>209</v>
      </c>
      <c r="G123" s="31">
        <v>10</v>
      </c>
      <c r="H123" s="84">
        <v>20</v>
      </c>
      <c r="I123" s="84">
        <v>20</v>
      </c>
    </row>
    <row r="124" spans="1:9" ht="25.5">
      <c r="A124" s="22"/>
      <c r="B124" s="28" t="s">
        <v>288</v>
      </c>
      <c r="C124" s="29" t="s">
        <v>181</v>
      </c>
      <c r="D124" s="29" t="s">
        <v>26</v>
      </c>
      <c r="E124" s="29" t="s">
        <v>98</v>
      </c>
      <c r="F124" s="29" t="s">
        <v>287</v>
      </c>
      <c r="G124" s="31">
        <v>20</v>
      </c>
      <c r="H124" s="84">
        <v>10</v>
      </c>
      <c r="I124" s="84">
        <v>10</v>
      </c>
    </row>
    <row r="125" spans="1:9" s="57" customFormat="1" ht="12.75">
      <c r="A125" s="120"/>
      <c r="B125" s="24" t="s">
        <v>304</v>
      </c>
      <c r="C125" s="17" t="s">
        <v>181</v>
      </c>
      <c r="D125" s="17" t="s">
        <v>289</v>
      </c>
      <c r="E125" s="17" t="s">
        <v>303</v>
      </c>
      <c r="F125" s="17"/>
      <c r="G125" s="25">
        <f aca="true" t="shared" si="16" ref="G125:I126">G126</f>
        <v>320</v>
      </c>
      <c r="H125" s="123">
        <f t="shared" si="16"/>
        <v>45</v>
      </c>
      <c r="I125" s="123">
        <f t="shared" si="16"/>
        <v>45</v>
      </c>
    </row>
    <row r="126" spans="1:9" ht="25.5">
      <c r="A126" s="22"/>
      <c r="B126" s="30" t="s">
        <v>232</v>
      </c>
      <c r="C126" s="29" t="s">
        <v>181</v>
      </c>
      <c r="D126" s="29" t="s">
        <v>289</v>
      </c>
      <c r="E126" s="29" t="s">
        <v>303</v>
      </c>
      <c r="F126" s="29" t="s">
        <v>210</v>
      </c>
      <c r="G126" s="31">
        <f t="shared" si="16"/>
        <v>320</v>
      </c>
      <c r="H126" s="84">
        <f t="shared" si="16"/>
        <v>45</v>
      </c>
      <c r="I126" s="84">
        <f t="shared" si="16"/>
        <v>45</v>
      </c>
    </row>
    <row r="127" spans="1:9" ht="25.5">
      <c r="A127" s="22"/>
      <c r="B127" s="28" t="s">
        <v>236</v>
      </c>
      <c r="C127" s="29" t="s">
        <v>181</v>
      </c>
      <c r="D127" s="29" t="s">
        <v>289</v>
      </c>
      <c r="E127" s="29" t="s">
        <v>303</v>
      </c>
      <c r="F127" s="29" t="s">
        <v>208</v>
      </c>
      <c r="G127" s="31">
        <v>320</v>
      </c>
      <c r="H127" s="84">
        <v>45</v>
      </c>
      <c r="I127" s="84">
        <v>45</v>
      </c>
    </row>
    <row r="128" spans="1:9" ht="12.75">
      <c r="A128" s="22"/>
      <c r="B128" s="28"/>
      <c r="C128" s="29"/>
      <c r="D128" s="29"/>
      <c r="E128" s="29"/>
      <c r="F128" s="29"/>
      <c r="G128" s="31"/>
      <c r="H128" s="84"/>
      <c r="I128" s="84"/>
    </row>
    <row r="129" spans="1:9" ht="15.75">
      <c r="A129" s="22"/>
      <c r="B129" s="34" t="s">
        <v>53</v>
      </c>
      <c r="C129" s="34"/>
      <c r="D129" s="34"/>
      <c r="E129" s="34"/>
      <c r="F129" s="34"/>
      <c r="G129" s="35">
        <f>G112+G12</f>
        <v>56144.799999999996</v>
      </c>
      <c r="H129" s="92">
        <f>H112+H12</f>
        <v>61332.4</v>
      </c>
      <c r="I129" s="92">
        <f>I112+I12</f>
        <v>66712.7</v>
      </c>
    </row>
    <row r="130" ht="12.75">
      <c r="C130" s="49"/>
    </row>
    <row r="131" spans="2:3" ht="14.25">
      <c r="B131" s="18"/>
      <c r="C131" s="46"/>
    </row>
    <row r="132" spans="3:8" ht="12.75">
      <c r="C132" s="49"/>
      <c r="H132" s="21"/>
    </row>
    <row r="133" ht="12.75">
      <c r="C133" s="49"/>
    </row>
    <row r="134" ht="12.75">
      <c r="C134" s="49"/>
    </row>
  </sheetData>
  <sheetProtection/>
  <mergeCells count="5">
    <mergeCell ref="C8:C10"/>
    <mergeCell ref="B8:B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4" manualBreakCount="4">
    <brk id="39" max="9" man="1"/>
    <brk id="76" max="9" man="1"/>
    <brk id="109" max="9" man="1"/>
    <brk id="1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24.375" style="0" customWidth="1"/>
    <col min="2" max="2" width="51.375" style="0" customWidth="1"/>
    <col min="3" max="5" width="12.75390625" style="0" customWidth="1"/>
  </cols>
  <sheetData>
    <row r="1" ht="12.75">
      <c r="B1" s="41" t="s">
        <v>245</v>
      </c>
    </row>
    <row r="2" ht="12.75">
      <c r="B2" s="41" t="s">
        <v>182</v>
      </c>
    </row>
    <row r="3" ht="12.75">
      <c r="B3" s="41" t="s">
        <v>180</v>
      </c>
    </row>
    <row r="4" ht="12.75">
      <c r="B4" s="41" t="s">
        <v>183</v>
      </c>
    </row>
    <row r="5" ht="12.75">
      <c r="B5" s="41"/>
    </row>
    <row r="6" ht="12.75">
      <c r="B6" s="41"/>
    </row>
    <row r="8" s="52" customFormat="1" ht="14.25">
      <c r="A8" s="93" t="s">
        <v>60</v>
      </c>
    </row>
    <row r="9" spans="1:2" s="52" customFormat="1" ht="14.25">
      <c r="A9" s="93" t="s">
        <v>184</v>
      </c>
      <c r="B9" s="93"/>
    </row>
    <row r="10" ht="13.5" thickBot="1">
      <c r="C10" t="s">
        <v>110</v>
      </c>
    </row>
    <row r="11" spans="1:5" s="100" customFormat="1" ht="13.5" thickBot="1">
      <c r="A11" s="97" t="s">
        <v>3</v>
      </c>
      <c r="B11" s="19" t="s">
        <v>56</v>
      </c>
      <c r="C11" s="98"/>
      <c r="D11" s="99"/>
      <c r="E11" s="99"/>
    </row>
    <row r="12" spans="1:5" ht="26.25" thickBot="1">
      <c r="A12" s="15" t="s">
        <v>131</v>
      </c>
      <c r="B12" s="9" t="s">
        <v>132</v>
      </c>
      <c r="C12" s="59"/>
      <c r="D12" s="70"/>
      <c r="E12" s="70"/>
    </row>
    <row r="13" spans="1:5" ht="24.75" customHeight="1" thickBot="1">
      <c r="A13" s="14" t="s">
        <v>133</v>
      </c>
      <c r="B13" s="10" t="s">
        <v>61</v>
      </c>
      <c r="C13" s="61"/>
      <c r="D13" s="72"/>
      <c r="E13" s="72"/>
    </row>
    <row r="14" spans="1:5" ht="24.75" customHeight="1" thickBot="1">
      <c r="A14" s="14" t="s">
        <v>134</v>
      </c>
      <c r="B14" s="10" t="s">
        <v>62</v>
      </c>
      <c r="C14" s="61"/>
      <c r="D14" s="70"/>
      <c r="E14" s="70"/>
    </row>
    <row r="15" spans="1:5" ht="44.25" customHeight="1" thickBot="1">
      <c r="A15" s="14" t="s">
        <v>135</v>
      </c>
      <c r="B15" s="10" t="s">
        <v>136</v>
      </c>
      <c r="C15" s="61"/>
      <c r="D15" s="72"/>
      <c r="E15" s="72"/>
    </row>
    <row r="16" spans="1:5" ht="24.75" customHeight="1" thickBot="1">
      <c r="A16" s="14" t="s">
        <v>137</v>
      </c>
      <c r="B16" s="10" t="s">
        <v>57</v>
      </c>
      <c r="C16" s="61"/>
      <c r="D16" s="70"/>
      <c r="E16" s="70"/>
    </row>
    <row r="17" spans="1:5" ht="24.75" customHeight="1" thickBot="1">
      <c r="A17" s="14" t="s">
        <v>138</v>
      </c>
      <c r="B17" s="10" t="s">
        <v>58</v>
      </c>
      <c r="C17" s="61"/>
      <c r="D17" s="72"/>
      <c r="E17" s="72"/>
    </row>
    <row r="18" spans="1:5" ht="39" customHeight="1" thickBot="1">
      <c r="A18" s="14" t="s">
        <v>139</v>
      </c>
      <c r="B18" s="10" t="s">
        <v>140</v>
      </c>
      <c r="C18" s="61"/>
      <c r="D18" s="70"/>
      <c r="E18" s="70"/>
    </row>
    <row r="19" spans="1:5" ht="29.25" thickBot="1">
      <c r="A19" s="42"/>
      <c r="B19" s="44" t="s">
        <v>59</v>
      </c>
      <c r="C19" s="65">
        <f>C18-C13</f>
        <v>0</v>
      </c>
      <c r="D19" s="68">
        <v>0</v>
      </c>
      <c r="E19" s="68">
        <v>0</v>
      </c>
    </row>
    <row r="20" ht="15">
      <c r="A20" s="40"/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B150" sqref="B150"/>
    </sheetView>
  </sheetViews>
  <sheetFormatPr defaultColWidth="9.00390625" defaultRowHeight="12.75"/>
  <cols>
    <col min="1" max="1" width="5.375" style="0" customWidth="1"/>
    <col min="2" max="2" width="41.375" style="0" customWidth="1"/>
  </cols>
  <sheetData>
    <row r="1" spans="2:8" ht="12.75">
      <c r="B1" s="20"/>
      <c r="C1" s="45"/>
      <c r="D1" s="20"/>
      <c r="E1" s="52" t="s">
        <v>204</v>
      </c>
      <c r="F1" s="21"/>
      <c r="G1" s="20"/>
      <c r="H1" s="20"/>
    </row>
    <row r="2" spans="2:8" ht="12.75">
      <c r="B2" s="20"/>
      <c r="C2" s="45"/>
      <c r="D2" s="20"/>
      <c r="E2" s="52" t="s">
        <v>191</v>
      </c>
      <c r="F2" s="21"/>
      <c r="G2" s="20"/>
      <c r="H2" s="20"/>
    </row>
    <row r="3" spans="2:8" ht="12.75">
      <c r="B3" s="20"/>
      <c r="C3" s="45"/>
      <c r="D3" s="20"/>
      <c r="E3" s="52" t="s">
        <v>222</v>
      </c>
      <c r="F3" s="21"/>
      <c r="G3" s="20"/>
      <c r="H3" s="20"/>
    </row>
    <row r="4" spans="2:8" ht="12.75">
      <c r="B4" s="20"/>
      <c r="C4" s="45"/>
      <c r="D4" s="20"/>
      <c r="E4" s="52" t="s">
        <v>223</v>
      </c>
      <c r="F4" s="21"/>
      <c r="G4" s="20"/>
      <c r="H4" s="20"/>
    </row>
    <row r="5" spans="2:8" ht="12.75">
      <c r="B5" s="20"/>
      <c r="C5" s="45"/>
      <c r="D5" s="20"/>
      <c r="E5" s="20"/>
      <c r="F5" s="20"/>
      <c r="G5" s="20"/>
      <c r="H5" s="20"/>
    </row>
    <row r="6" spans="2:8" ht="14.25">
      <c r="B6" s="18" t="s">
        <v>221</v>
      </c>
      <c r="C6" s="46"/>
      <c r="D6" s="20"/>
      <c r="E6" s="20"/>
      <c r="F6" s="20"/>
      <c r="G6" s="20"/>
      <c r="H6" s="20"/>
    </row>
    <row r="7" spans="2:8" s="52" customFormat="1" ht="14.25">
      <c r="B7" s="93" t="s">
        <v>192</v>
      </c>
      <c r="C7" s="93"/>
      <c r="D7" s="94"/>
      <c r="E7" s="94"/>
      <c r="F7" s="94"/>
      <c r="G7" s="94"/>
      <c r="H7" s="94"/>
    </row>
    <row r="8" spans="2:8" ht="12.75">
      <c r="B8" s="21"/>
      <c r="C8" s="43"/>
      <c r="D8" s="21"/>
      <c r="E8" s="21"/>
      <c r="F8" s="21"/>
      <c r="G8" s="21"/>
      <c r="H8" s="21"/>
    </row>
    <row r="9" spans="1:10" ht="13.5" customHeight="1">
      <c r="A9" s="50" t="s">
        <v>0</v>
      </c>
      <c r="B9" s="127" t="s">
        <v>36</v>
      </c>
      <c r="C9" s="126" t="s">
        <v>63</v>
      </c>
      <c r="D9" s="126" t="s">
        <v>37</v>
      </c>
      <c r="E9" s="128" t="s">
        <v>38</v>
      </c>
      <c r="F9" s="128" t="s">
        <v>39</v>
      </c>
      <c r="G9" s="129" t="s">
        <v>40</v>
      </c>
      <c r="H9" s="62" t="s">
        <v>195</v>
      </c>
      <c r="I9" s="86">
        <v>2013</v>
      </c>
      <c r="J9" s="87">
        <v>2014</v>
      </c>
    </row>
    <row r="10" spans="1:10" ht="13.5" customHeight="1">
      <c r="A10" s="51" t="s">
        <v>86</v>
      </c>
      <c r="B10" s="127"/>
      <c r="C10" s="126"/>
      <c r="D10" s="126"/>
      <c r="E10" s="128"/>
      <c r="F10" s="128"/>
      <c r="G10" s="129"/>
      <c r="H10" s="63" t="s">
        <v>54</v>
      </c>
      <c r="I10" s="88" t="s">
        <v>54</v>
      </c>
      <c r="J10" s="89" t="s">
        <v>54</v>
      </c>
    </row>
    <row r="11" spans="1:10" ht="14.25" customHeight="1">
      <c r="A11" s="36"/>
      <c r="B11" s="127"/>
      <c r="C11" s="126"/>
      <c r="D11" s="126"/>
      <c r="E11" s="128"/>
      <c r="F11" s="128"/>
      <c r="G11" s="129"/>
      <c r="H11" s="64" t="s">
        <v>41</v>
      </c>
      <c r="I11" s="82"/>
      <c r="J11" s="83"/>
    </row>
    <row r="12" spans="1:10" ht="15.75">
      <c r="A12" s="39">
        <v>1</v>
      </c>
      <c r="B12" s="23">
        <v>2</v>
      </c>
      <c r="C12" s="38" t="s">
        <v>64</v>
      </c>
      <c r="D12" s="23" t="s">
        <v>65</v>
      </c>
      <c r="E12" s="23" t="s">
        <v>66</v>
      </c>
      <c r="F12" s="23" t="s">
        <v>67</v>
      </c>
      <c r="G12" s="38" t="s">
        <v>55</v>
      </c>
      <c r="H12" s="38" t="s">
        <v>68</v>
      </c>
      <c r="I12" s="82"/>
      <c r="J12" s="82"/>
    </row>
    <row r="13" spans="1:10" ht="25.5">
      <c r="A13" s="37"/>
      <c r="B13" s="116" t="s">
        <v>225</v>
      </c>
      <c r="C13" s="47" t="s">
        <v>73</v>
      </c>
      <c r="D13" s="16"/>
      <c r="E13" s="17"/>
      <c r="F13" s="17"/>
      <c r="G13" s="17"/>
      <c r="H13" s="25">
        <f>H14+H18+H34+H40+H43+H46+H50+H53+H57+H60+H63+H66+H69+H72+H75+H78+H81+H84+H87+H90+H93+H96+H107+H110</f>
        <v>49641.600000000006</v>
      </c>
      <c r="I13" s="91">
        <f>I14+I18+I34+I40+I43+I46+I50+I57+I60+I63+I66+I69+I72+I75+I78+I81+I84+I87+I90+I93+I96+I107+I110</f>
        <v>54661.700000000004</v>
      </c>
      <c r="J13" s="91">
        <f>J14+J18+J34+J40+J43+J46+J50+J57+J60+J63+J66+J69+J72+J75+J78+J81+J84+J87+J90+J93+J96+J107+J110</f>
        <v>60216.5</v>
      </c>
    </row>
    <row r="14" spans="1:10" s="112" customFormat="1" ht="27">
      <c r="A14" s="113"/>
      <c r="B14" s="109" t="s">
        <v>77</v>
      </c>
      <c r="C14" s="107" t="s">
        <v>73</v>
      </c>
      <c r="D14" s="107" t="s">
        <v>71</v>
      </c>
      <c r="E14" s="107" t="s">
        <v>99</v>
      </c>
      <c r="F14" s="107"/>
      <c r="G14" s="107"/>
      <c r="H14" s="110">
        <f>H15</f>
        <v>927.9000000000001</v>
      </c>
      <c r="I14" s="114">
        <f>I15</f>
        <v>992.2</v>
      </c>
      <c r="J14" s="114">
        <f>J15</f>
        <v>1051.1</v>
      </c>
    </row>
    <row r="15" spans="1:10" ht="12.75">
      <c r="A15" s="22"/>
      <c r="B15" s="28" t="s">
        <v>42</v>
      </c>
      <c r="C15" s="29" t="s">
        <v>73</v>
      </c>
      <c r="D15" s="29" t="s">
        <v>71</v>
      </c>
      <c r="E15" s="29" t="s">
        <v>99</v>
      </c>
      <c r="F15" s="26" t="s">
        <v>207</v>
      </c>
      <c r="G15" s="26">
        <v>210</v>
      </c>
      <c r="H15" s="27">
        <f>H16+H17</f>
        <v>927.9000000000001</v>
      </c>
      <c r="I15" s="95">
        <f>I16+I17</f>
        <v>992.2</v>
      </c>
      <c r="J15" s="95">
        <f>J16+J17</f>
        <v>1051.1</v>
      </c>
    </row>
    <row r="16" spans="1:10" ht="12.75">
      <c r="A16" s="22"/>
      <c r="B16" s="28" t="s">
        <v>30</v>
      </c>
      <c r="C16" s="29" t="s">
        <v>73</v>
      </c>
      <c r="D16" s="29" t="s">
        <v>71</v>
      </c>
      <c r="E16" s="29" t="s">
        <v>99</v>
      </c>
      <c r="F16" s="26" t="s">
        <v>205</v>
      </c>
      <c r="G16" s="29">
        <v>211</v>
      </c>
      <c r="H16" s="31">
        <v>712.7</v>
      </c>
      <c r="I16" s="84">
        <v>762</v>
      </c>
      <c r="J16" s="84">
        <v>807.1</v>
      </c>
    </row>
    <row r="17" spans="1:10" ht="12.75">
      <c r="A17" s="22"/>
      <c r="B17" s="28" t="s">
        <v>31</v>
      </c>
      <c r="C17" s="29" t="s">
        <v>73</v>
      </c>
      <c r="D17" s="29" t="s">
        <v>71</v>
      </c>
      <c r="E17" s="29" t="s">
        <v>99</v>
      </c>
      <c r="F17" s="26" t="s">
        <v>205</v>
      </c>
      <c r="G17" s="29">
        <v>213</v>
      </c>
      <c r="H17" s="31">
        <v>215.2</v>
      </c>
      <c r="I17" s="84">
        <v>230.2</v>
      </c>
      <c r="J17" s="84">
        <v>244</v>
      </c>
    </row>
    <row r="18" spans="1:10" s="112" customFormat="1" ht="27">
      <c r="A18" s="113"/>
      <c r="B18" s="109" t="s">
        <v>72</v>
      </c>
      <c r="C18" s="107" t="s">
        <v>73</v>
      </c>
      <c r="D18" s="107" t="s">
        <v>71</v>
      </c>
      <c r="E18" s="107" t="s">
        <v>165</v>
      </c>
      <c r="F18" s="107"/>
      <c r="G18" s="107"/>
      <c r="H18" s="110">
        <f>H19+H23+H30+H31+H29</f>
        <v>8793.2</v>
      </c>
      <c r="I18" s="114">
        <f>I19+I23+I30+I31+I29</f>
        <v>8691.9</v>
      </c>
      <c r="J18" s="114">
        <f>J19+J23+J30+J31+J29</f>
        <v>9242.3</v>
      </c>
    </row>
    <row r="19" spans="1:10" ht="12.75">
      <c r="A19" s="22"/>
      <c r="B19" s="30" t="s">
        <v>42</v>
      </c>
      <c r="C19" s="29" t="s">
        <v>73</v>
      </c>
      <c r="D19" s="29" t="s">
        <v>71</v>
      </c>
      <c r="E19" s="29" t="s">
        <v>165</v>
      </c>
      <c r="F19" s="29" t="s">
        <v>207</v>
      </c>
      <c r="G19" s="26" t="s">
        <v>74</v>
      </c>
      <c r="H19" s="27">
        <f>H20+H21+H22</f>
        <v>6116.2</v>
      </c>
      <c r="I19" s="95">
        <f>I20+I22</f>
        <v>6754.4</v>
      </c>
      <c r="J19" s="95">
        <f>J20+J22</f>
        <v>7227.4</v>
      </c>
    </row>
    <row r="20" spans="1:10" ht="12.75">
      <c r="A20" s="22"/>
      <c r="B20" s="28" t="s">
        <v>30</v>
      </c>
      <c r="C20" s="29" t="s">
        <v>73</v>
      </c>
      <c r="D20" s="29" t="s">
        <v>71</v>
      </c>
      <c r="E20" s="29" t="s">
        <v>165</v>
      </c>
      <c r="F20" s="29" t="s">
        <v>205</v>
      </c>
      <c r="G20" s="29" t="s">
        <v>75</v>
      </c>
      <c r="H20" s="31">
        <v>4691</v>
      </c>
      <c r="I20" s="84">
        <v>5187.7</v>
      </c>
      <c r="J20" s="84">
        <v>5551</v>
      </c>
    </row>
    <row r="21" spans="1:10" ht="12.75">
      <c r="A21" s="22"/>
      <c r="B21" s="28" t="s">
        <v>87</v>
      </c>
      <c r="C21" s="29" t="s">
        <v>73</v>
      </c>
      <c r="D21" s="29" t="s">
        <v>71</v>
      </c>
      <c r="E21" s="29" t="s">
        <v>165</v>
      </c>
      <c r="F21" s="29" t="s">
        <v>206</v>
      </c>
      <c r="G21" s="29" t="s">
        <v>84</v>
      </c>
      <c r="H21" s="31"/>
      <c r="I21" s="84"/>
      <c r="J21" s="84"/>
    </row>
    <row r="22" spans="1:10" ht="12.75">
      <c r="A22" s="22"/>
      <c r="B22" s="28" t="s">
        <v>31</v>
      </c>
      <c r="C22" s="29" t="s">
        <v>73</v>
      </c>
      <c r="D22" s="29" t="s">
        <v>71</v>
      </c>
      <c r="E22" s="29" t="s">
        <v>165</v>
      </c>
      <c r="F22" s="29" t="s">
        <v>205</v>
      </c>
      <c r="G22" s="29" t="s">
        <v>76</v>
      </c>
      <c r="H22" s="31">
        <v>1425.2</v>
      </c>
      <c r="I22" s="84">
        <v>1566.7</v>
      </c>
      <c r="J22" s="84">
        <v>1676.4</v>
      </c>
    </row>
    <row r="23" spans="1:10" ht="12.75">
      <c r="A23" s="22"/>
      <c r="B23" s="30" t="s">
        <v>32</v>
      </c>
      <c r="C23" s="29" t="s">
        <v>73</v>
      </c>
      <c r="D23" s="29" t="s">
        <v>71</v>
      </c>
      <c r="E23" s="29" t="s">
        <v>165</v>
      </c>
      <c r="F23" s="29" t="s">
        <v>210</v>
      </c>
      <c r="G23" s="29">
        <v>220</v>
      </c>
      <c r="H23" s="27">
        <f>H24+H25+H26+H27+H28</f>
        <v>1730</v>
      </c>
      <c r="I23" s="95">
        <f>I24+I25+I26+I27+I28</f>
        <v>1567.5</v>
      </c>
      <c r="J23" s="95">
        <f>J24+J25+J26+J27+J28</f>
        <v>1644.9</v>
      </c>
    </row>
    <row r="24" spans="1:10" ht="12.75">
      <c r="A24" s="22"/>
      <c r="B24" s="28" t="s">
        <v>43</v>
      </c>
      <c r="C24" s="29" t="s">
        <v>73</v>
      </c>
      <c r="D24" s="29" t="s">
        <v>71</v>
      </c>
      <c r="E24" s="29" t="s">
        <v>165</v>
      </c>
      <c r="F24" s="29" t="s">
        <v>208</v>
      </c>
      <c r="G24" s="29">
        <v>221</v>
      </c>
      <c r="H24" s="31">
        <v>160</v>
      </c>
      <c r="I24" s="84">
        <v>75</v>
      </c>
      <c r="J24" s="84">
        <v>90</v>
      </c>
    </row>
    <row r="25" spans="1:10" ht="12.75">
      <c r="A25" s="22"/>
      <c r="B25" s="28" t="s">
        <v>85</v>
      </c>
      <c r="C25" s="29" t="s">
        <v>73</v>
      </c>
      <c r="D25" s="29" t="s">
        <v>71</v>
      </c>
      <c r="E25" s="29" t="s">
        <v>165</v>
      </c>
      <c r="F25" s="29" t="s">
        <v>208</v>
      </c>
      <c r="G25" s="29">
        <v>222</v>
      </c>
      <c r="H25" s="31">
        <v>20</v>
      </c>
      <c r="I25" s="84">
        <v>40</v>
      </c>
      <c r="J25" s="84">
        <v>42</v>
      </c>
    </row>
    <row r="26" spans="1:10" ht="12.75">
      <c r="A26" s="22"/>
      <c r="B26" s="28" t="s">
        <v>44</v>
      </c>
      <c r="C26" s="29" t="s">
        <v>73</v>
      </c>
      <c r="D26" s="29" t="s">
        <v>71</v>
      </c>
      <c r="E26" s="29" t="s">
        <v>165</v>
      </c>
      <c r="F26" s="29" t="s">
        <v>208</v>
      </c>
      <c r="G26" s="29">
        <v>223</v>
      </c>
      <c r="H26" s="31">
        <v>350</v>
      </c>
      <c r="I26" s="84">
        <f>H26*1.15</f>
        <v>402.49999999999994</v>
      </c>
      <c r="J26" s="84">
        <v>462.9</v>
      </c>
    </row>
    <row r="27" spans="1:10" ht="12.75">
      <c r="A27" s="22"/>
      <c r="B27" s="28" t="s">
        <v>33</v>
      </c>
      <c r="C27" s="29" t="s">
        <v>73</v>
      </c>
      <c r="D27" s="29" t="s">
        <v>71</v>
      </c>
      <c r="E27" s="29" t="s">
        <v>165</v>
      </c>
      <c r="F27" s="29" t="s">
        <v>208</v>
      </c>
      <c r="G27" s="29">
        <v>225</v>
      </c>
      <c r="H27" s="31">
        <v>500</v>
      </c>
      <c r="I27" s="84">
        <v>350</v>
      </c>
      <c r="J27" s="84">
        <v>350</v>
      </c>
    </row>
    <row r="28" spans="1:10" ht="12.75">
      <c r="A28" s="22"/>
      <c r="B28" s="28" t="s">
        <v>45</v>
      </c>
      <c r="C28" s="29" t="s">
        <v>73</v>
      </c>
      <c r="D28" s="29" t="s">
        <v>71</v>
      </c>
      <c r="E28" s="29" t="s">
        <v>165</v>
      </c>
      <c r="F28" s="29" t="s">
        <v>208</v>
      </c>
      <c r="G28" s="29">
        <v>226</v>
      </c>
      <c r="H28" s="31">
        <v>700</v>
      </c>
      <c r="I28" s="84">
        <v>700</v>
      </c>
      <c r="J28" s="84">
        <v>700</v>
      </c>
    </row>
    <row r="29" spans="1:10" ht="12.75">
      <c r="A29" s="22"/>
      <c r="B29" s="28" t="s">
        <v>47</v>
      </c>
      <c r="C29" s="29" t="s">
        <v>73</v>
      </c>
      <c r="D29" s="29" t="s">
        <v>71</v>
      </c>
      <c r="E29" s="29" t="s">
        <v>165</v>
      </c>
      <c r="F29" s="29" t="s">
        <v>208</v>
      </c>
      <c r="G29" s="29" t="s">
        <v>48</v>
      </c>
      <c r="H29" s="31">
        <v>30</v>
      </c>
      <c r="I29" s="84">
        <v>30</v>
      </c>
      <c r="J29" s="84">
        <v>30</v>
      </c>
    </row>
    <row r="30" spans="1:10" ht="12.75">
      <c r="A30" s="22"/>
      <c r="B30" s="28" t="s">
        <v>47</v>
      </c>
      <c r="C30" s="29" t="s">
        <v>73</v>
      </c>
      <c r="D30" s="29" t="s">
        <v>71</v>
      </c>
      <c r="E30" s="29" t="s">
        <v>165</v>
      </c>
      <c r="F30" s="29" t="s">
        <v>209</v>
      </c>
      <c r="G30" s="29" t="s">
        <v>48</v>
      </c>
      <c r="H30" s="31">
        <v>20</v>
      </c>
      <c r="I30" s="84">
        <v>20</v>
      </c>
      <c r="J30" s="84">
        <v>20</v>
      </c>
    </row>
    <row r="31" spans="1:10" ht="12.75">
      <c r="A31" s="22"/>
      <c r="B31" s="30" t="s">
        <v>46</v>
      </c>
      <c r="C31" s="29" t="s">
        <v>73</v>
      </c>
      <c r="D31" s="29" t="s">
        <v>71</v>
      </c>
      <c r="E31" s="29" t="s">
        <v>165</v>
      </c>
      <c r="F31" s="29" t="s">
        <v>208</v>
      </c>
      <c r="G31" s="26">
        <v>300</v>
      </c>
      <c r="H31" s="27">
        <f>H32+H33</f>
        <v>897</v>
      </c>
      <c r="I31" s="95">
        <f>I32+I33</f>
        <v>320</v>
      </c>
      <c r="J31" s="95">
        <f>J32+J33</f>
        <v>320</v>
      </c>
    </row>
    <row r="32" spans="1:10" ht="12.75">
      <c r="A32" s="22"/>
      <c r="B32" s="28" t="s">
        <v>88</v>
      </c>
      <c r="C32" s="29" t="s">
        <v>73</v>
      </c>
      <c r="D32" s="29" t="s">
        <v>71</v>
      </c>
      <c r="E32" s="29" t="s">
        <v>165</v>
      </c>
      <c r="F32" s="29" t="s">
        <v>208</v>
      </c>
      <c r="G32" s="29" t="s">
        <v>82</v>
      </c>
      <c r="H32" s="31">
        <v>777</v>
      </c>
      <c r="I32" s="84">
        <v>200</v>
      </c>
      <c r="J32" s="84">
        <v>200</v>
      </c>
    </row>
    <row r="33" spans="1:10" ht="12.75">
      <c r="A33" s="22"/>
      <c r="B33" s="28" t="s">
        <v>35</v>
      </c>
      <c r="C33" s="29" t="s">
        <v>73</v>
      </c>
      <c r="D33" s="29" t="s">
        <v>71</v>
      </c>
      <c r="E33" s="29" t="s">
        <v>165</v>
      </c>
      <c r="F33" s="29" t="s">
        <v>208</v>
      </c>
      <c r="G33" s="29">
        <v>340</v>
      </c>
      <c r="H33" s="31">
        <v>120</v>
      </c>
      <c r="I33" s="84">
        <v>120</v>
      </c>
      <c r="J33" s="84">
        <v>120</v>
      </c>
    </row>
    <row r="34" spans="1:10" s="112" customFormat="1" ht="67.5">
      <c r="A34" s="113"/>
      <c r="B34" s="109" t="s">
        <v>173</v>
      </c>
      <c r="C34" s="107" t="s">
        <v>73</v>
      </c>
      <c r="D34" s="107" t="s">
        <v>71</v>
      </c>
      <c r="E34" s="107" t="s">
        <v>174</v>
      </c>
      <c r="F34" s="107" t="s">
        <v>106</v>
      </c>
      <c r="G34" s="107"/>
      <c r="H34" s="110">
        <f>H35+H37</f>
        <v>40.2</v>
      </c>
      <c r="I34" s="114">
        <f>I35+I37</f>
        <v>42.1</v>
      </c>
      <c r="J34" s="114">
        <f>J35+J37</f>
        <v>44</v>
      </c>
    </row>
    <row r="35" spans="1:10" ht="12.75">
      <c r="A35" s="22"/>
      <c r="B35" s="30" t="s">
        <v>32</v>
      </c>
      <c r="C35" s="29" t="s">
        <v>73</v>
      </c>
      <c r="D35" s="29" t="s">
        <v>71</v>
      </c>
      <c r="E35" s="29" t="s">
        <v>174</v>
      </c>
      <c r="F35" s="29" t="s">
        <v>106</v>
      </c>
      <c r="G35" s="29">
        <v>220</v>
      </c>
      <c r="H35" s="27">
        <f>H36</f>
        <v>4</v>
      </c>
      <c r="I35" s="95">
        <f>I36</f>
        <v>18.8</v>
      </c>
      <c r="J35" s="95">
        <f>J36</f>
        <v>18</v>
      </c>
    </row>
    <row r="36" spans="1:10" ht="12.75">
      <c r="A36" s="22"/>
      <c r="B36" s="28" t="s">
        <v>45</v>
      </c>
      <c r="C36" s="29" t="s">
        <v>73</v>
      </c>
      <c r="D36" s="29" t="s">
        <v>71</v>
      </c>
      <c r="E36" s="29" t="s">
        <v>174</v>
      </c>
      <c r="F36" s="29" t="s">
        <v>106</v>
      </c>
      <c r="G36" s="29" t="s">
        <v>80</v>
      </c>
      <c r="H36" s="31">
        <v>4</v>
      </c>
      <c r="I36" s="84">
        <v>18.8</v>
      </c>
      <c r="J36" s="84">
        <v>18</v>
      </c>
    </row>
    <row r="37" spans="1:10" ht="12.75">
      <c r="A37" s="22"/>
      <c r="B37" s="30" t="s">
        <v>46</v>
      </c>
      <c r="C37" s="29" t="s">
        <v>73</v>
      </c>
      <c r="D37" s="29" t="s">
        <v>71</v>
      </c>
      <c r="E37" s="29" t="s">
        <v>174</v>
      </c>
      <c r="F37" s="29" t="s">
        <v>106</v>
      </c>
      <c r="G37" s="26">
        <v>300</v>
      </c>
      <c r="H37" s="27">
        <f>H38+H39</f>
        <v>36.2</v>
      </c>
      <c r="I37" s="95">
        <f>I38+I39</f>
        <v>23.3</v>
      </c>
      <c r="J37" s="95">
        <f>J38+J39</f>
        <v>26</v>
      </c>
    </row>
    <row r="38" spans="1:10" ht="12.75">
      <c r="A38" s="22"/>
      <c r="B38" s="28" t="s">
        <v>88</v>
      </c>
      <c r="C38" s="29" t="s">
        <v>73</v>
      </c>
      <c r="D38" s="29" t="s">
        <v>71</v>
      </c>
      <c r="E38" s="29" t="s">
        <v>174</v>
      </c>
      <c r="F38" s="29" t="s">
        <v>106</v>
      </c>
      <c r="G38" s="29" t="s">
        <v>82</v>
      </c>
      <c r="H38" s="31">
        <v>12</v>
      </c>
      <c r="I38" s="84">
        <v>16.6</v>
      </c>
      <c r="J38" s="84"/>
    </row>
    <row r="39" spans="1:10" ht="12.75">
      <c r="A39" s="22"/>
      <c r="B39" s="28" t="s">
        <v>35</v>
      </c>
      <c r="C39" s="29" t="s">
        <v>73</v>
      </c>
      <c r="D39" s="29" t="s">
        <v>71</v>
      </c>
      <c r="E39" s="29" t="s">
        <v>174</v>
      </c>
      <c r="F39" s="29" t="s">
        <v>106</v>
      </c>
      <c r="G39" s="29">
        <v>340</v>
      </c>
      <c r="H39" s="31">
        <v>24.2</v>
      </c>
      <c r="I39" s="84">
        <v>6.7</v>
      </c>
      <c r="J39" s="84">
        <v>26</v>
      </c>
    </row>
    <row r="40" spans="1:10" s="57" customFormat="1" ht="12.75">
      <c r="A40" s="56"/>
      <c r="B40" s="24" t="s">
        <v>107</v>
      </c>
      <c r="C40" s="17" t="s">
        <v>73</v>
      </c>
      <c r="D40" s="17" t="s">
        <v>203</v>
      </c>
      <c r="E40" s="17" t="s">
        <v>100</v>
      </c>
      <c r="F40" s="17"/>
      <c r="G40" s="17"/>
      <c r="H40" s="25">
        <f aca="true" t="shared" si="0" ref="H40:J41">H41</f>
        <v>50</v>
      </c>
      <c r="I40" s="85">
        <f t="shared" si="0"/>
        <v>50</v>
      </c>
      <c r="J40" s="85">
        <f t="shared" si="0"/>
        <v>50</v>
      </c>
    </row>
    <row r="41" spans="1:10" ht="12.75">
      <c r="A41" s="22"/>
      <c r="B41" s="30" t="s">
        <v>32</v>
      </c>
      <c r="C41" s="29" t="s">
        <v>73</v>
      </c>
      <c r="D41" s="29" t="s">
        <v>203</v>
      </c>
      <c r="E41" s="29" t="s">
        <v>100</v>
      </c>
      <c r="F41" s="29" t="s">
        <v>211</v>
      </c>
      <c r="G41" s="29" t="s">
        <v>78</v>
      </c>
      <c r="H41" s="31">
        <f t="shared" si="0"/>
        <v>50</v>
      </c>
      <c r="I41" s="84">
        <f t="shared" si="0"/>
        <v>50</v>
      </c>
      <c r="J41" s="84">
        <f t="shared" si="0"/>
        <v>50</v>
      </c>
    </row>
    <row r="42" spans="1:10" ht="12.75">
      <c r="A42" s="22"/>
      <c r="B42" s="28" t="s">
        <v>45</v>
      </c>
      <c r="C42" s="29" t="s">
        <v>73</v>
      </c>
      <c r="D42" s="29" t="s">
        <v>203</v>
      </c>
      <c r="E42" s="29" t="s">
        <v>100</v>
      </c>
      <c r="F42" s="29" t="s">
        <v>211</v>
      </c>
      <c r="G42" s="29" t="s">
        <v>80</v>
      </c>
      <c r="H42" s="31">
        <v>50</v>
      </c>
      <c r="I42" s="84">
        <v>50</v>
      </c>
      <c r="J42" s="84">
        <v>50</v>
      </c>
    </row>
    <row r="43" spans="1:10" s="57" customFormat="1" ht="38.25">
      <c r="A43" s="56"/>
      <c r="B43" s="24" t="s">
        <v>108</v>
      </c>
      <c r="C43" s="17" t="s">
        <v>73</v>
      </c>
      <c r="D43" s="17" t="s">
        <v>202</v>
      </c>
      <c r="E43" s="17" t="s">
        <v>101</v>
      </c>
      <c r="F43" s="17" t="s">
        <v>210</v>
      </c>
      <c r="G43" s="17"/>
      <c r="H43" s="25">
        <f aca="true" t="shared" si="1" ref="H43:J44">H44</f>
        <v>392</v>
      </c>
      <c r="I43" s="85">
        <f t="shared" si="1"/>
        <v>450</v>
      </c>
      <c r="J43" s="85">
        <f t="shared" si="1"/>
        <v>500</v>
      </c>
    </row>
    <row r="44" spans="1:10" ht="12.75">
      <c r="A44" s="22"/>
      <c r="B44" s="30" t="s">
        <v>32</v>
      </c>
      <c r="C44" s="29" t="s">
        <v>73</v>
      </c>
      <c r="D44" s="29" t="s">
        <v>202</v>
      </c>
      <c r="E44" s="29" t="s">
        <v>101</v>
      </c>
      <c r="F44" s="29" t="s">
        <v>208</v>
      </c>
      <c r="G44" s="29" t="s">
        <v>78</v>
      </c>
      <c r="H44" s="31">
        <f t="shared" si="1"/>
        <v>392</v>
      </c>
      <c r="I44" s="84">
        <f t="shared" si="1"/>
        <v>450</v>
      </c>
      <c r="J44" s="84">
        <f t="shared" si="1"/>
        <v>500</v>
      </c>
    </row>
    <row r="45" spans="1:10" ht="12.75">
      <c r="A45" s="22"/>
      <c r="B45" s="28" t="s">
        <v>45</v>
      </c>
      <c r="C45" s="29" t="s">
        <v>73</v>
      </c>
      <c r="D45" s="29" t="s">
        <v>202</v>
      </c>
      <c r="E45" s="29" t="s">
        <v>101</v>
      </c>
      <c r="F45" s="29" t="s">
        <v>208</v>
      </c>
      <c r="G45" s="29" t="s">
        <v>80</v>
      </c>
      <c r="H45" s="31">
        <v>392</v>
      </c>
      <c r="I45" s="84">
        <v>450</v>
      </c>
      <c r="J45" s="84">
        <v>500</v>
      </c>
    </row>
    <row r="46" spans="1:10" s="57" customFormat="1" ht="51">
      <c r="A46" s="56"/>
      <c r="B46" s="24" t="s">
        <v>109</v>
      </c>
      <c r="C46" s="17" t="s">
        <v>73</v>
      </c>
      <c r="D46" s="17" t="s">
        <v>27</v>
      </c>
      <c r="E46" s="17" t="s">
        <v>214</v>
      </c>
      <c r="F46" s="17" t="s">
        <v>210</v>
      </c>
      <c r="G46" s="17"/>
      <c r="H46" s="25">
        <f>H47</f>
        <v>108</v>
      </c>
      <c r="I46" s="85">
        <f>I47</f>
        <v>214.7</v>
      </c>
      <c r="J46" s="85">
        <f>J47</f>
        <v>225</v>
      </c>
    </row>
    <row r="47" spans="1:10" ht="12.75">
      <c r="A47" s="22"/>
      <c r="B47" s="28" t="s">
        <v>32</v>
      </c>
      <c r="C47" s="29" t="s">
        <v>73</v>
      </c>
      <c r="D47" s="29" t="s">
        <v>27</v>
      </c>
      <c r="E47" s="29" t="s">
        <v>214</v>
      </c>
      <c r="F47" s="29" t="s">
        <v>208</v>
      </c>
      <c r="G47" s="29" t="s">
        <v>78</v>
      </c>
      <c r="H47" s="31">
        <f>H48+H49</f>
        <v>108</v>
      </c>
      <c r="I47" s="84">
        <f>I48+I49</f>
        <v>214.7</v>
      </c>
      <c r="J47" s="84">
        <f>J48+J49</f>
        <v>225</v>
      </c>
    </row>
    <row r="48" spans="1:10" ht="12.75">
      <c r="A48" s="22"/>
      <c r="B48" s="28" t="s">
        <v>43</v>
      </c>
      <c r="C48" s="29" t="s">
        <v>73</v>
      </c>
      <c r="D48" s="29" t="s">
        <v>27</v>
      </c>
      <c r="E48" s="29" t="s">
        <v>215</v>
      </c>
      <c r="F48" s="29" t="s">
        <v>208</v>
      </c>
      <c r="G48" s="29">
        <v>221</v>
      </c>
      <c r="H48" s="31">
        <v>15</v>
      </c>
      <c r="I48" s="84">
        <v>15</v>
      </c>
      <c r="J48" s="84">
        <v>15</v>
      </c>
    </row>
    <row r="49" spans="1:10" ht="12.75">
      <c r="A49" s="22"/>
      <c r="B49" s="28" t="s">
        <v>45</v>
      </c>
      <c r="C49" s="29" t="s">
        <v>73</v>
      </c>
      <c r="D49" s="29" t="s">
        <v>27</v>
      </c>
      <c r="E49" s="29" t="s">
        <v>216</v>
      </c>
      <c r="F49" s="29" t="s">
        <v>208</v>
      </c>
      <c r="G49" s="29" t="s">
        <v>80</v>
      </c>
      <c r="H49" s="31">
        <v>93</v>
      </c>
      <c r="I49" s="84">
        <v>199.7</v>
      </c>
      <c r="J49" s="84">
        <v>210</v>
      </c>
    </row>
    <row r="50" spans="1:10" s="57" customFormat="1" ht="12.75">
      <c r="A50" s="56"/>
      <c r="B50" s="24" t="s">
        <v>103</v>
      </c>
      <c r="C50" s="17" t="s">
        <v>73</v>
      </c>
      <c r="D50" s="17" t="s">
        <v>193</v>
      </c>
      <c r="E50" s="17" t="s">
        <v>102</v>
      </c>
      <c r="F50" s="17" t="s">
        <v>210</v>
      </c>
      <c r="G50" s="17"/>
      <c r="H50" s="25">
        <f aca="true" t="shared" si="2" ref="H50:J54">H51</f>
        <v>4700</v>
      </c>
      <c r="I50" s="85">
        <f t="shared" si="2"/>
        <v>9570.2</v>
      </c>
      <c r="J50" s="85">
        <f>J51</f>
        <v>10561.4</v>
      </c>
    </row>
    <row r="51" spans="1:10" ht="12.75">
      <c r="A51" s="22"/>
      <c r="B51" s="30" t="s">
        <v>32</v>
      </c>
      <c r="C51" s="29" t="s">
        <v>73</v>
      </c>
      <c r="D51" s="29" t="s">
        <v>193</v>
      </c>
      <c r="E51" s="29" t="s">
        <v>102</v>
      </c>
      <c r="F51" s="29" t="s">
        <v>208</v>
      </c>
      <c r="G51" s="29" t="s">
        <v>78</v>
      </c>
      <c r="H51" s="31">
        <f t="shared" si="2"/>
        <v>4700</v>
      </c>
      <c r="I51" s="84">
        <f t="shared" si="2"/>
        <v>9570.2</v>
      </c>
      <c r="J51" s="84">
        <f t="shared" si="2"/>
        <v>10561.4</v>
      </c>
    </row>
    <row r="52" spans="1:10" ht="12.75">
      <c r="A52" s="22"/>
      <c r="B52" s="28" t="s">
        <v>45</v>
      </c>
      <c r="C52" s="29" t="s">
        <v>73</v>
      </c>
      <c r="D52" s="29" t="s">
        <v>193</v>
      </c>
      <c r="E52" s="29" t="s">
        <v>102</v>
      </c>
      <c r="F52" s="29" t="s">
        <v>208</v>
      </c>
      <c r="G52" s="29" t="s">
        <v>80</v>
      </c>
      <c r="H52" s="31">
        <v>4700</v>
      </c>
      <c r="I52" s="84">
        <v>9570.2</v>
      </c>
      <c r="J52" s="84">
        <v>10561.4</v>
      </c>
    </row>
    <row r="53" spans="1:10" s="57" customFormat="1" ht="12.75">
      <c r="A53" s="56"/>
      <c r="B53" s="24" t="s">
        <v>103</v>
      </c>
      <c r="C53" s="17" t="s">
        <v>73</v>
      </c>
      <c r="D53" s="17" t="s">
        <v>193</v>
      </c>
      <c r="E53" s="17" t="s">
        <v>102</v>
      </c>
      <c r="F53" s="17" t="s">
        <v>212</v>
      </c>
      <c r="G53" s="17"/>
      <c r="H53" s="25">
        <f t="shared" si="2"/>
        <v>3495.2</v>
      </c>
      <c r="I53" s="85">
        <f t="shared" si="2"/>
        <v>0</v>
      </c>
      <c r="J53" s="85">
        <f>J54</f>
        <v>0</v>
      </c>
    </row>
    <row r="54" spans="1:10" ht="12.75">
      <c r="A54" s="22"/>
      <c r="B54" s="30" t="s">
        <v>32</v>
      </c>
      <c r="C54" s="29" t="s">
        <v>73</v>
      </c>
      <c r="D54" s="29" t="s">
        <v>193</v>
      </c>
      <c r="E54" s="29" t="s">
        <v>102</v>
      </c>
      <c r="F54" s="29" t="s">
        <v>212</v>
      </c>
      <c r="G54" s="29" t="s">
        <v>78</v>
      </c>
      <c r="H54" s="31">
        <f t="shared" si="2"/>
        <v>3495.2</v>
      </c>
      <c r="I54" s="84">
        <f t="shared" si="2"/>
        <v>0</v>
      </c>
      <c r="J54" s="84">
        <f t="shared" si="2"/>
        <v>0</v>
      </c>
    </row>
    <row r="55" spans="1:10" ht="12.75">
      <c r="A55" s="22"/>
      <c r="B55" s="28" t="s">
        <v>45</v>
      </c>
      <c r="C55" s="29" t="s">
        <v>73</v>
      </c>
      <c r="D55" s="29" t="s">
        <v>193</v>
      </c>
      <c r="E55" s="29" t="s">
        <v>102</v>
      </c>
      <c r="F55" s="29" t="s">
        <v>212</v>
      </c>
      <c r="G55" s="29" t="s">
        <v>80</v>
      </c>
      <c r="H55" s="31">
        <v>3495.2</v>
      </c>
      <c r="I55" s="84"/>
      <c r="J55" s="84"/>
    </row>
    <row r="56" spans="1:10" ht="12.75">
      <c r="A56" s="22"/>
      <c r="B56" s="28"/>
      <c r="C56" s="29"/>
      <c r="D56" s="29"/>
      <c r="E56" s="29"/>
      <c r="F56" s="29"/>
      <c r="G56" s="29"/>
      <c r="H56" s="31"/>
      <c r="I56" s="84"/>
      <c r="J56" s="84"/>
    </row>
    <row r="57" spans="1:12" ht="38.25">
      <c r="A57" s="22"/>
      <c r="B57" s="24" t="s">
        <v>118</v>
      </c>
      <c r="C57" s="17" t="s">
        <v>73</v>
      </c>
      <c r="D57" s="17" t="s">
        <v>104</v>
      </c>
      <c r="E57" s="17" t="s">
        <v>119</v>
      </c>
      <c r="F57" s="17" t="s">
        <v>210</v>
      </c>
      <c r="G57" s="17"/>
      <c r="H57" s="25">
        <f aca="true" t="shared" si="3" ref="H57:J58">H58</f>
        <v>4196.3</v>
      </c>
      <c r="I57" s="85">
        <f t="shared" si="3"/>
        <v>5000</v>
      </c>
      <c r="J57" s="85">
        <f t="shared" si="3"/>
        <v>6000</v>
      </c>
      <c r="L57" s="29"/>
    </row>
    <row r="58" spans="1:10" ht="12.75">
      <c r="A58" s="22"/>
      <c r="B58" s="30" t="s">
        <v>32</v>
      </c>
      <c r="C58" s="29" t="s">
        <v>73</v>
      </c>
      <c r="D58" s="29" t="s">
        <v>104</v>
      </c>
      <c r="E58" s="29" t="s">
        <v>119</v>
      </c>
      <c r="F58" s="29" t="s">
        <v>208</v>
      </c>
      <c r="G58" s="29" t="s">
        <v>78</v>
      </c>
      <c r="H58" s="31">
        <f t="shared" si="3"/>
        <v>4196.3</v>
      </c>
      <c r="I58" s="84">
        <f t="shared" si="3"/>
        <v>5000</v>
      </c>
      <c r="J58" s="84">
        <f t="shared" si="3"/>
        <v>6000</v>
      </c>
    </row>
    <row r="59" spans="1:10" ht="12.75">
      <c r="A59" s="22"/>
      <c r="B59" s="28" t="s">
        <v>45</v>
      </c>
      <c r="C59" s="29" t="s">
        <v>73</v>
      </c>
      <c r="D59" s="29" t="s">
        <v>104</v>
      </c>
      <c r="E59" s="29" t="s">
        <v>119</v>
      </c>
      <c r="F59" s="29" t="s">
        <v>208</v>
      </c>
      <c r="G59" s="29" t="s">
        <v>80</v>
      </c>
      <c r="H59" s="31">
        <v>4196.3</v>
      </c>
      <c r="I59" s="84">
        <v>5000</v>
      </c>
      <c r="J59" s="84">
        <v>6000</v>
      </c>
    </row>
    <row r="60" spans="1:10" s="57" customFormat="1" ht="12.75">
      <c r="A60" s="56"/>
      <c r="B60" s="32" t="s">
        <v>114</v>
      </c>
      <c r="C60" s="17" t="s">
        <v>73</v>
      </c>
      <c r="D60" s="17" t="s">
        <v>104</v>
      </c>
      <c r="E60" s="17" t="s">
        <v>115</v>
      </c>
      <c r="F60" s="17" t="s">
        <v>210</v>
      </c>
      <c r="G60" s="17"/>
      <c r="H60" s="25">
        <f aca="true" t="shared" si="4" ref="H60:J61">H61</f>
        <v>1500</v>
      </c>
      <c r="I60" s="85">
        <f t="shared" si="4"/>
        <v>2000</v>
      </c>
      <c r="J60" s="85">
        <f t="shared" si="4"/>
        <v>3000</v>
      </c>
    </row>
    <row r="61" spans="1:10" ht="12.75">
      <c r="A61" s="22"/>
      <c r="B61" s="30" t="s">
        <v>32</v>
      </c>
      <c r="C61" s="29" t="s">
        <v>73</v>
      </c>
      <c r="D61" s="29" t="s">
        <v>104</v>
      </c>
      <c r="E61" s="29" t="s">
        <v>115</v>
      </c>
      <c r="F61" s="29" t="s">
        <v>208</v>
      </c>
      <c r="G61" s="29" t="s">
        <v>78</v>
      </c>
      <c r="H61" s="31">
        <f t="shared" si="4"/>
        <v>1500</v>
      </c>
      <c r="I61" s="84">
        <f t="shared" si="4"/>
        <v>2000</v>
      </c>
      <c r="J61" s="84">
        <f t="shared" si="4"/>
        <v>3000</v>
      </c>
    </row>
    <row r="62" spans="1:10" ht="12.75">
      <c r="A62" s="22"/>
      <c r="B62" s="33" t="s">
        <v>47</v>
      </c>
      <c r="C62" s="29" t="s">
        <v>73</v>
      </c>
      <c r="D62" s="29" t="s">
        <v>104</v>
      </c>
      <c r="E62" s="29" t="s">
        <v>115</v>
      </c>
      <c r="F62" s="29" t="s">
        <v>208</v>
      </c>
      <c r="G62" s="29" t="s">
        <v>80</v>
      </c>
      <c r="H62" s="31">
        <v>1500</v>
      </c>
      <c r="I62" s="84">
        <v>2000</v>
      </c>
      <c r="J62" s="84">
        <v>3000</v>
      </c>
    </row>
    <row r="63" spans="1:10" s="57" customFormat="1" ht="12.75">
      <c r="A63" s="56"/>
      <c r="B63" s="32" t="s">
        <v>112</v>
      </c>
      <c r="C63" s="17" t="s">
        <v>73</v>
      </c>
      <c r="D63" s="17" t="s">
        <v>104</v>
      </c>
      <c r="E63" s="17" t="s">
        <v>113</v>
      </c>
      <c r="F63" s="17" t="s">
        <v>210</v>
      </c>
      <c r="G63" s="17"/>
      <c r="H63" s="25">
        <f aca="true" t="shared" si="5" ref="H63:J64">H64</f>
        <v>200</v>
      </c>
      <c r="I63" s="85">
        <f t="shared" si="5"/>
        <v>300</v>
      </c>
      <c r="J63" s="85">
        <f t="shared" si="5"/>
        <v>450</v>
      </c>
    </row>
    <row r="64" spans="1:10" ht="12.75">
      <c r="A64" s="22"/>
      <c r="B64" s="30" t="s">
        <v>32</v>
      </c>
      <c r="C64" s="29" t="s">
        <v>73</v>
      </c>
      <c r="D64" s="29" t="s">
        <v>104</v>
      </c>
      <c r="E64" s="29" t="s">
        <v>113</v>
      </c>
      <c r="F64" s="29" t="s">
        <v>208</v>
      </c>
      <c r="G64" s="29" t="s">
        <v>78</v>
      </c>
      <c r="H64" s="31">
        <f t="shared" si="5"/>
        <v>200</v>
      </c>
      <c r="I64" s="84">
        <f t="shared" si="5"/>
        <v>300</v>
      </c>
      <c r="J64" s="84">
        <f t="shared" si="5"/>
        <v>450</v>
      </c>
    </row>
    <row r="65" spans="1:10" ht="12.75">
      <c r="A65" s="22"/>
      <c r="B65" s="33" t="s">
        <v>47</v>
      </c>
      <c r="C65" s="29" t="s">
        <v>73</v>
      </c>
      <c r="D65" s="29" t="s">
        <v>104</v>
      </c>
      <c r="E65" s="29" t="s">
        <v>113</v>
      </c>
      <c r="F65" s="29" t="s">
        <v>208</v>
      </c>
      <c r="G65" s="29" t="s">
        <v>80</v>
      </c>
      <c r="H65" s="31">
        <v>200</v>
      </c>
      <c r="I65" s="84">
        <v>300</v>
      </c>
      <c r="J65" s="84">
        <v>450</v>
      </c>
    </row>
    <row r="66" spans="1:10" ht="25.5">
      <c r="A66" s="22"/>
      <c r="B66" s="24" t="s">
        <v>167</v>
      </c>
      <c r="C66" s="17" t="s">
        <v>73</v>
      </c>
      <c r="D66" s="17" t="s">
        <v>104</v>
      </c>
      <c r="E66" s="17" t="s">
        <v>219</v>
      </c>
      <c r="F66" s="17" t="s">
        <v>210</v>
      </c>
      <c r="G66" s="17"/>
      <c r="H66" s="25">
        <f>H67</f>
        <v>800</v>
      </c>
      <c r="I66" s="85">
        <f aca="true" t="shared" si="6" ref="H66:J67">I67</f>
        <v>1000</v>
      </c>
      <c r="J66" s="85">
        <f t="shared" si="6"/>
        <v>1200</v>
      </c>
    </row>
    <row r="67" spans="1:10" ht="12.75">
      <c r="A67" s="22"/>
      <c r="B67" s="30" t="s">
        <v>32</v>
      </c>
      <c r="C67" s="29" t="s">
        <v>73</v>
      </c>
      <c r="D67" s="29" t="s">
        <v>104</v>
      </c>
      <c r="E67" s="29" t="s">
        <v>219</v>
      </c>
      <c r="F67" s="29" t="s">
        <v>208</v>
      </c>
      <c r="G67" s="29" t="s">
        <v>78</v>
      </c>
      <c r="H67" s="31">
        <f t="shared" si="6"/>
        <v>800</v>
      </c>
      <c r="I67" s="84">
        <f t="shared" si="6"/>
        <v>1000</v>
      </c>
      <c r="J67" s="84">
        <f t="shared" si="6"/>
        <v>1200</v>
      </c>
    </row>
    <row r="68" spans="1:10" ht="12.75">
      <c r="A68" s="22"/>
      <c r="B68" s="28" t="s">
        <v>45</v>
      </c>
      <c r="C68" s="29" t="s">
        <v>73</v>
      </c>
      <c r="D68" s="29" t="s">
        <v>104</v>
      </c>
      <c r="E68" s="29" t="s">
        <v>219</v>
      </c>
      <c r="F68" s="29" t="s">
        <v>208</v>
      </c>
      <c r="G68" s="29" t="s">
        <v>80</v>
      </c>
      <c r="H68" s="31">
        <v>800</v>
      </c>
      <c r="I68" s="84">
        <v>1000</v>
      </c>
      <c r="J68" s="84">
        <v>1200</v>
      </c>
    </row>
    <row r="69" spans="1:10" ht="25.5">
      <c r="A69" s="22"/>
      <c r="B69" s="32" t="s">
        <v>117</v>
      </c>
      <c r="C69" s="17" t="s">
        <v>73</v>
      </c>
      <c r="D69" s="17" t="s">
        <v>104</v>
      </c>
      <c r="E69" s="17" t="s">
        <v>218</v>
      </c>
      <c r="F69" s="17" t="s">
        <v>210</v>
      </c>
      <c r="G69" s="17"/>
      <c r="H69" s="25">
        <f aca="true" t="shared" si="7" ref="H69:J70">H70</f>
        <v>1000</v>
      </c>
      <c r="I69" s="85">
        <f t="shared" si="7"/>
        <v>1300</v>
      </c>
      <c r="J69" s="85">
        <f t="shared" si="7"/>
        <v>1500</v>
      </c>
    </row>
    <row r="70" spans="1:10" ht="12.75">
      <c r="A70" s="22"/>
      <c r="B70" s="30" t="s">
        <v>32</v>
      </c>
      <c r="C70" s="29" t="s">
        <v>73</v>
      </c>
      <c r="D70" s="29" t="s">
        <v>104</v>
      </c>
      <c r="E70" s="29" t="s">
        <v>218</v>
      </c>
      <c r="F70" s="29" t="s">
        <v>208</v>
      </c>
      <c r="G70" s="29" t="s">
        <v>78</v>
      </c>
      <c r="H70" s="31">
        <f t="shared" si="7"/>
        <v>1000</v>
      </c>
      <c r="I70" s="84">
        <f t="shared" si="7"/>
        <v>1300</v>
      </c>
      <c r="J70" s="84">
        <f t="shared" si="7"/>
        <v>1500</v>
      </c>
    </row>
    <row r="71" spans="1:10" ht="12.75">
      <c r="A71" s="22"/>
      <c r="B71" s="28" t="s">
        <v>45</v>
      </c>
      <c r="C71" s="29" t="s">
        <v>73</v>
      </c>
      <c r="D71" s="29" t="s">
        <v>104</v>
      </c>
      <c r="E71" s="29" t="s">
        <v>218</v>
      </c>
      <c r="F71" s="29" t="s">
        <v>208</v>
      </c>
      <c r="G71" s="29" t="s">
        <v>80</v>
      </c>
      <c r="H71" s="31">
        <v>1000</v>
      </c>
      <c r="I71" s="84">
        <v>1300</v>
      </c>
      <c r="J71" s="84">
        <v>1500</v>
      </c>
    </row>
    <row r="72" spans="1:10" ht="25.5">
      <c r="A72" s="22"/>
      <c r="B72" s="32" t="s">
        <v>190</v>
      </c>
      <c r="C72" s="17" t="s">
        <v>73</v>
      </c>
      <c r="D72" s="17" t="s">
        <v>104</v>
      </c>
      <c r="E72" s="17" t="s">
        <v>218</v>
      </c>
      <c r="F72" s="17" t="s">
        <v>106</v>
      </c>
      <c r="G72" s="17"/>
      <c r="H72" s="25">
        <f>H74</f>
        <v>9465.2</v>
      </c>
      <c r="I72" s="85">
        <f>I73</f>
        <v>9465.2</v>
      </c>
      <c r="J72" s="85">
        <f>J73</f>
        <v>9465.2</v>
      </c>
    </row>
    <row r="73" spans="1:10" ht="12.75">
      <c r="A73" s="22"/>
      <c r="B73" s="30" t="s">
        <v>32</v>
      </c>
      <c r="C73" s="29" t="s">
        <v>73</v>
      </c>
      <c r="D73" s="29" t="s">
        <v>104</v>
      </c>
      <c r="E73" s="29" t="s">
        <v>218</v>
      </c>
      <c r="F73" s="29" t="s">
        <v>106</v>
      </c>
      <c r="G73" s="29" t="s">
        <v>78</v>
      </c>
      <c r="H73" s="31">
        <f>H74</f>
        <v>9465.2</v>
      </c>
      <c r="I73" s="84">
        <f>I74</f>
        <v>9465.2</v>
      </c>
      <c r="J73" s="84">
        <f>J74</f>
        <v>9465.2</v>
      </c>
    </row>
    <row r="74" spans="1:10" ht="12.75">
      <c r="A74" s="22"/>
      <c r="B74" s="28" t="s">
        <v>45</v>
      </c>
      <c r="C74" s="29" t="s">
        <v>73</v>
      </c>
      <c r="D74" s="29" t="s">
        <v>104</v>
      </c>
      <c r="E74" s="29" t="s">
        <v>218</v>
      </c>
      <c r="F74" s="29" t="s">
        <v>106</v>
      </c>
      <c r="G74" s="29" t="s">
        <v>80</v>
      </c>
      <c r="H74" s="31">
        <v>9465.2</v>
      </c>
      <c r="I74" s="84">
        <v>9465.2</v>
      </c>
      <c r="J74" s="84">
        <v>9465.2</v>
      </c>
    </row>
    <row r="75" spans="1:10" s="57" customFormat="1" ht="25.5">
      <c r="A75" s="56"/>
      <c r="B75" s="32" t="s">
        <v>120</v>
      </c>
      <c r="C75" s="17" t="s">
        <v>73</v>
      </c>
      <c r="D75" s="17" t="s">
        <v>104</v>
      </c>
      <c r="E75" s="17" t="s">
        <v>220</v>
      </c>
      <c r="F75" s="17" t="s">
        <v>210</v>
      </c>
      <c r="G75" s="17"/>
      <c r="H75" s="25">
        <f>H76</f>
        <v>900</v>
      </c>
      <c r="I75" s="85">
        <f aca="true" t="shared" si="8" ref="H75:J76">I76</f>
        <v>1200</v>
      </c>
      <c r="J75" s="85">
        <f>J77</f>
        <v>1500</v>
      </c>
    </row>
    <row r="76" spans="1:10" ht="12.75">
      <c r="A76" s="22"/>
      <c r="B76" s="30" t="s">
        <v>32</v>
      </c>
      <c r="C76" s="29" t="s">
        <v>73</v>
      </c>
      <c r="D76" s="29" t="s">
        <v>104</v>
      </c>
      <c r="E76" s="29" t="s">
        <v>220</v>
      </c>
      <c r="F76" s="29" t="s">
        <v>208</v>
      </c>
      <c r="G76" s="29" t="s">
        <v>78</v>
      </c>
      <c r="H76" s="31">
        <f t="shared" si="8"/>
        <v>900</v>
      </c>
      <c r="I76" s="84">
        <f t="shared" si="8"/>
        <v>1200</v>
      </c>
      <c r="J76" s="84">
        <f t="shared" si="8"/>
        <v>1500</v>
      </c>
    </row>
    <row r="77" spans="1:10" ht="12.75">
      <c r="A77" s="22"/>
      <c r="B77" s="28" t="s">
        <v>45</v>
      </c>
      <c r="C77" s="29" t="s">
        <v>73</v>
      </c>
      <c r="D77" s="29" t="s">
        <v>104</v>
      </c>
      <c r="E77" s="29" t="s">
        <v>220</v>
      </c>
      <c r="F77" s="29" t="s">
        <v>208</v>
      </c>
      <c r="G77" s="29" t="s">
        <v>80</v>
      </c>
      <c r="H77" s="31">
        <v>900</v>
      </c>
      <c r="I77" s="84">
        <v>1200</v>
      </c>
      <c r="J77" s="84">
        <v>1500</v>
      </c>
    </row>
    <row r="78" spans="1:10" s="57" customFormat="1" ht="25.5">
      <c r="A78" s="56"/>
      <c r="B78" s="32" t="s">
        <v>168</v>
      </c>
      <c r="C78" s="17" t="s">
        <v>73</v>
      </c>
      <c r="D78" s="17" t="s">
        <v>104</v>
      </c>
      <c r="E78" s="17" t="s">
        <v>111</v>
      </c>
      <c r="F78" s="17" t="s">
        <v>210</v>
      </c>
      <c r="G78" s="17"/>
      <c r="H78" s="25">
        <f aca="true" t="shared" si="9" ref="H78:J79">H79</f>
        <v>2400</v>
      </c>
      <c r="I78" s="85">
        <f t="shared" si="9"/>
        <v>2650</v>
      </c>
      <c r="J78" s="85">
        <f t="shared" si="9"/>
        <v>3000</v>
      </c>
    </row>
    <row r="79" spans="1:10" ht="12.75">
      <c r="A79" s="22"/>
      <c r="B79" s="30" t="s">
        <v>32</v>
      </c>
      <c r="C79" s="29" t="s">
        <v>73</v>
      </c>
      <c r="D79" s="29" t="s">
        <v>104</v>
      </c>
      <c r="E79" s="29" t="s">
        <v>111</v>
      </c>
      <c r="F79" s="29" t="s">
        <v>208</v>
      </c>
      <c r="G79" s="29" t="s">
        <v>78</v>
      </c>
      <c r="H79" s="31">
        <f t="shared" si="9"/>
        <v>2400</v>
      </c>
      <c r="I79" s="84">
        <f t="shared" si="9"/>
        <v>2650</v>
      </c>
      <c r="J79" s="84">
        <f t="shared" si="9"/>
        <v>3000</v>
      </c>
    </row>
    <row r="80" spans="1:10" ht="12.75">
      <c r="A80" s="22"/>
      <c r="B80" s="28" t="s">
        <v>45</v>
      </c>
      <c r="C80" s="29" t="s">
        <v>73</v>
      </c>
      <c r="D80" s="29" t="s">
        <v>104</v>
      </c>
      <c r="E80" s="29" t="s">
        <v>111</v>
      </c>
      <c r="F80" s="29" t="s">
        <v>208</v>
      </c>
      <c r="G80" s="29" t="s">
        <v>80</v>
      </c>
      <c r="H80" s="31">
        <v>2400</v>
      </c>
      <c r="I80" s="84">
        <v>2650</v>
      </c>
      <c r="J80" s="84">
        <v>3000</v>
      </c>
    </row>
    <row r="81" spans="1:10" ht="63.75">
      <c r="A81" s="22"/>
      <c r="B81" s="24" t="s">
        <v>169</v>
      </c>
      <c r="C81" s="17" t="s">
        <v>73</v>
      </c>
      <c r="D81" s="17" t="s">
        <v>104</v>
      </c>
      <c r="E81" s="17" t="s">
        <v>170</v>
      </c>
      <c r="F81" s="17" t="s">
        <v>210</v>
      </c>
      <c r="G81" s="17"/>
      <c r="H81" s="25">
        <f aca="true" t="shared" si="10" ref="H81:J82">H82</f>
        <v>300</v>
      </c>
      <c r="I81" s="85">
        <f t="shared" si="10"/>
        <v>300</v>
      </c>
      <c r="J81" s="85">
        <f t="shared" si="10"/>
        <v>400</v>
      </c>
    </row>
    <row r="82" spans="1:10" ht="12.75">
      <c r="A82" s="22"/>
      <c r="B82" s="30" t="s">
        <v>32</v>
      </c>
      <c r="C82" s="29" t="s">
        <v>73</v>
      </c>
      <c r="D82" s="29" t="s">
        <v>104</v>
      </c>
      <c r="E82" s="29" t="s">
        <v>170</v>
      </c>
      <c r="F82" s="29" t="s">
        <v>208</v>
      </c>
      <c r="G82" s="29" t="s">
        <v>78</v>
      </c>
      <c r="H82" s="31">
        <f t="shared" si="10"/>
        <v>300</v>
      </c>
      <c r="I82" s="84">
        <f t="shared" si="10"/>
        <v>300</v>
      </c>
      <c r="J82" s="84">
        <f t="shared" si="10"/>
        <v>400</v>
      </c>
    </row>
    <row r="83" spans="1:10" ht="12.75">
      <c r="A83" s="22"/>
      <c r="B83" s="28" t="s">
        <v>45</v>
      </c>
      <c r="C83" s="29" t="s">
        <v>73</v>
      </c>
      <c r="D83" s="29" t="s">
        <v>104</v>
      </c>
      <c r="E83" s="29" t="s">
        <v>170</v>
      </c>
      <c r="F83" s="29" t="s">
        <v>208</v>
      </c>
      <c r="G83" s="29" t="s">
        <v>80</v>
      </c>
      <c r="H83" s="31">
        <v>300</v>
      </c>
      <c r="I83" s="84">
        <v>300</v>
      </c>
      <c r="J83" s="84">
        <v>400</v>
      </c>
    </row>
    <row r="84" spans="1:13" ht="25.5">
      <c r="A84" s="22"/>
      <c r="B84" s="24" t="s">
        <v>25</v>
      </c>
      <c r="C84" s="17" t="s">
        <v>73</v>
      </c>
      <c r="D84" s="17" t="s">
        <v>28</v>
      </c>
      <c r="E84" s="17" t="s">
        <v>105</v>
      </c>
      <c r="F84" s="17" t="s">
        <v>210</v>
      </c>
      <c r="G84" s="17"/>
      <c r="H84" s="25">
        <f>H85</f>
        <v>275.9</v>
      </c>
      <c r="I84" s="85">
        <f>I86</f>
        <v>350</v>
      </c>
      <c r="J84" s="85">
        <f>J85</f>
        <v>400</v>
      </c>
      <c r="M84" s="29"/>
    </row>
    <row r="85" spans="1:10" ht="12.75">
      <c r="A85" s="22"/>
      <c r="B85" s="30" t="s">
        <v>32</v>
      </c>
      <c r="C85" s="29" t="s">
        <v>73</v>
      </c>
      <c r="D85" s="29" t="s">
        <v>28</v>
      </c>
      <c r="E85" s="29" t="s">
        <v>105</v>
      </c>
      <c r="F85" s="29" t="s">
        <v>208</v>
      </c>
      <c r="G85" s="29" t="s">
        <v>78</v>
      </c>
      <c r="H85" s="31">
        <f>H86</f>
        <v>275.9</v>
      </c>
      <c r="I85" s="84">
        <f>I86</f>
        <v>350</v>
      </c>
      <c r="J85" s="84">
        <f>J86</f>
        <v>400</v>
      </c>
    </row>
    <row r="86" spans="1:10" ht="12.75">
      <c r="A86" s="37"/>
      <c r="B86" s="28" t="s">
        <v>45</v>
      </c>
      <c r="C86" s="29" t="s">
        <v>73</v>
      </c>
      <c r="D86" s="29" t="s">
        <v>28</v>
      </c>
      <c r="E86" s="29" t="s">
        <v>105</v>
      </c>
      <c r="F86" s="29" t="s">
        <v>208</v>
      </c>
      <c r="G86" s="29" t="s">
        <v>80</v>
      </c>
      <c r="H86" s="31">
        <v>275.9</v>
      </c>
      <c r="I86" s="84">
        <v>350</v>
      </c>
      <c r="J86" s="84">
        <v>400</v>
      </c>
    </row>
    <row r="87" spans="1:10" ht="12.75">
      <c r="A87" s="22"/>
      <c r="B87" s="24" t="s">
        <v>49</v>
      </c>
      <c r="C87" s="17" t="s">
        <v>73</v>
      </c>
      <c r="D87" s="17" t="s">
        <v>29</v>
      </c>
      <c r="E87" s="17" t="s">
        <v>217</v>
      </c>
      <c r="F87" s="17" t="s">
        <v>210</v>
      </c>
      <c r="G87" s="17"/>
      <c r="H87" s="25">
        <f aca="true" t="shared" si="11" ref="H87:J88">H88</f>
        <v>1000</v>
      </c>
      <c r="I87" s="85">
        <f t="shared" si="11"/>
        <v>1400</v>
      </c>
      <c r="J87" s="85">
        <f t="shared" si="11"/>
        <v>1400</v>
      </c>
    </row>
    <row r="88" spans="1:10" ht="12.75">
      <c r="A88" s="22"/>
      <c r="B88" s="30" t="s">
        <v>32</v>
      </c>
      <c r="C88" s="29" t="s">
        <v>73</v>
      </c>
      <c r="D88" s="29" t="s">
        <v>29</v>
      </c>
      <c r="E88" s="29" t="s">
        <v>217</v>
      </c>
      <c r="F88" s="29" t="s">
        <v>208</v>
      </c>
      <c r="G88" s="29" t="s">
        <v>78</v>
      </c>
      <c r="H88" s="31">
        <f t="shared" si="11"/>
        <v>1000</v>
      </c>
      <c r="I88" s="84">
        <f t="shared" si="11"/>
        <v>1400</v>
      </c>
      <c r="J88" s="84">
        <f t="shared" si="11"/>
        <v>1400</v>
      </c>
    </row>
    <row r="89" spans="1:10" ht="12.75">
      <c r="A89" s="22"/>
      <c r="B89" s="28" t="s">
        <v>45</v>
      </c>
      <c r="C89" s="29" t="s">
        <v>73</v>
      </c>
      <c r="D89" s="29" t="s">
        <v>29</v>
      </c>
      <c r="E89" s="29" t="s">
        <v>217</v>
      </c>
      <c r="F89" s="29" t="s">
        <v>208</v>
      </c>
      <c r="G89" s="29" t="s">
        <v>80</v>
      </c>
      <c r="H89" s="31">
        <v>1000</v>
      </c>
      <c r="I89" s="84">
        <v>1400</v>
      </c>
      <c r="J89" s="84">
        <v>1400</v>
      </c>
    </row>
    <row r="90" spans="1:10" ht="25.5">
      <c r="A90" s="22"/>
      <c r="B90" s="32" t="s">
        <v>50</v>
      </c>
      <c r="C90" s="17" t="s">
        <v>73</v>
      </c>
      <c r="D90" s="17" t="s">
        <v>189</v>
      </c>
      <c r="E90" s="17" t="s">
        <v>116</v>
      </c>
      <c r="F90" s="17" t="s">
        <v>210</v>
      </c>
      <c r="G90" s="17"/>
      <c r="H90" s="25">
        <f aca="true" t="shared" si="12" ref="H90:J91">H91</f>
        <v>280</v>
      </c>
      <c r="I90" s="85">
        <f t="shared" si="12"/>
        <v>350</v>
      </c>
      <c r="J90" s="85">
        <f>J91</f>
        <v>400</v>
      </c>
    </row>
    <row r="91" spans="1:10" ht="12.75">
      <c r="A91" s="22"/>
      <c r="B91" s="30" t="s">
        <v>32</v>
      </c>
      <c r="C91" s="29" t="s">
        <v>73</v>
      </c>
      <c r="D91" s="29" t="s">
        <v>189</v>
      </c>
      <c r="E91" s="29" t="s">
        <v>116</v>
      </c>
      <c r="F91" s="29" t="s">
        <v>208</v>
      </c>
      <c r="G91" s="29" t="s">
        <v>78</v>
      </c>
      <c r="H91" s="31">
        <f t="shared" si="12"/>
        <v>280</v>
      </c>
      <c r="I91" s="84">
        <f t="shared" si="12"/>
        <v>350</v>
      </c>
      <c r="J91" s="84">
        <f t="shared" si="12"/>
        <v>400</v>
      </c>
    </row>
    <row r="92" spans="1:10" ht="12.75">
      <c r="A92" s="22"/>
      <c r="B92" s="28" t="s">
        <v>45</v>
      </c>
      <c r="C92" s="29" t="s">
        <v>73</v>
      </c>
      <c r="D92" s="29" t="s">
        <v>189</v>
      </c>
      <c r="E92" s="29" t="s">
        <v>116</v>
      </c>
      <c r="F92" s="29" t="s">
        <v>208</v>
      </c>
      <c r="G92" s="29" t="s">
        <v>80</v>
      </c>
      <c r="H92" s="31">
        <v>280</v>
      </c>
      <c r="I92" s="84">
        <v>350</v>
      </c>
      <c r="J92" s="84">
        <v>400</v>
      </c>
    </row>
    <row r="93" spans="1:10" s="57" customFormat="1" ht="25.5">
      <c r="A93" s="56"/>
      <c r="B93" s="24" t="s">
        <v>194</v>
      </c>
      <c r="C93" s="17" t="s">
        <v>73</v>
      </c>
      <c r="D93" s="17" t="s">
        <v>196</v>
      </c>
      <c r="E93" s="17" t="s">
        <v>197</v>
      </c>
      <c r="F93" s="17" t="s">
        <v>81</v>
      </c>
      <c r="G93" s="17"/>
      <c r="H93" s="25">
        <f aca="true" t="shared" si="13" ref="H93:J94">H94</f>
        <v>334.5</v>
      </c>
      <c r="I93" s="85">
        <f t="shared" si="13"/>
        <v>357.9</v>
      </c>
      <c r="J93" s="85">
        <f t="shared" si="13"/>
        <v>383</v>
      </c>
    </row>
    <row r="94" spans="1:10" ht="12.75">
      <c r="A94" s="22"/>
      <c r="B94" s="28" t="s">
        <v>34</v>
      </c>
      <c r="C94" s="29" t="s">
        <v>73</v>
      </c>
      <c r="D94" s="17" t="s">
        <v>196</v>
      </c>
      <c r="E94" s="17" t="s">
        <v>197</v>
      </c>
      <c r="F94" s="17" t="s">
        <v>213</v>
      </c>
      <c r="G94" s="29" t="s">
        <v>198</v>
      </c>
      <c r="H94" s="31">
        <f t="shared" si="13"/>
        <v>334.5</v>
      </c>
      <c r="I94" s="84">
        <f t="shared" si="13"/>
        <v>357.9</v>
      </c>
      <c r="J94" s="84">
        <f t="shared" si="13"/>
        <v>383</v>
      </c>
    </row>
    <row r="95" spans="1:13" ht="12.75">
      <c r="A95" s="22"/>
      <c r="B95" s="28" t="s">
        <v>200</v>
      </c>
      <c r="C95" s="29" t="s">
        <v>73</v>
      </c>
      <c r="D95" s="17" t="s">
        <v>196</v>
      </c>
      <c r="E95" s="17" t="s">
        <v>197</v>
      </c>
      <c r="F95" s="17" t="s">
        <v>213</v>
      </c>
      <c r="G95" s="29" t="s">
        <v>199</v>
      </c>
      <c r="H95" s="31">
        <v>334.5</v>
      </c>
      <c r="I95" s="84">
        <v>357.9</v>
      </c>
      <c r="J95" s="84">
        <v>383</v>
      </c>
      <c r="M95" s="29"/>
    </row>
    <row r="96" spans="1:10" s="112" customFormat="1" ht="40.5">
      <c r="A96" s="113"/>
      <c r="B96" s="109" t="s">
        <v>121</v>
      </c>
      <c r="C96" s="107" t="s">
        <v>73</v>
      </c>
      <c r="D96" s="107" t="s">
        <v>52</v>
      </c>
      <c r="E96" s="107" t="s">
        <v>166</v>
      </c>
      <c r="F96" s="107" t="s">
        <v>106</v>
      </c>
      <c r="G96" s="107"/>
      <c r="H96" s="110">
        <f>H97+H100+H104</f>
        <v>652.8000000000001</v>
      </c>
      <c r="I96" s="114">
        <f>I97+I100+I104</f>
        <v>697.1000000000001</v>
      </c>
      <c r="J96" s="114">
        <f>J97+J100+J104</f>
        <v>736.3000000000001</v>
      </c>
    </row>
    <row r="97" spans="1:10" ht="12.75">
      <c r="A97" s="22"/>
      <c r="B97" s="30" t="s">
        <v>42</v>
      </c>
      <c r="C97" s="29" t="s">
        <v>73</v>
      </c>
      <c r="D97" s="29" t="s">
        <v>52</v>
      </c>
      <c r="E97" s="29" t="s">
        <v>166</v>
      </c>
      <c r="F97" s="29" t="s">
        <v>106</v>
      </c>
      <c r="G97" s="26" t="s">
        <v>74</v>
      </c>
      <c r="H97" s="27">
        <f>H98+H99</f>
        <v>618.6</v>
      </c>
      <c r="I97" s="95">
        <f>I98+I99</f>
        <v>669.2</v>
      </c>
      <c r="J97" s="95">
        <f>J98+J99</f>
        <v>720.1</v>
      </c>
    </row>
    <row r="98" spans="1:10" ht="12.75">
      <c r="A98" s="22"/>
      <c r="B98" s="28" t="s">
        <v>30</v>
      </c>
      <c r="C98" s="29" t="s">
        <v>73</v>
      </c>
      <c r="D98" s="29" t="s">
        <v>52</v>
      </c>
      <c r="E98" s="29" t="s">
        <v>166</v>
      </c>
      <c r="F98" s="29" t="s">
        <v>106</v>
      </c>
      <c r="G98" s="29" t="s">
        <v>75</v>
      </c>
      <c r="H98" s="31">
        <v>475.1</v>
      </c>
      <c r="I98" s="84">
        <v>490.5</v>
      </c>
      <c r="J98" s="84">
        <v>525.2</v>
      </c>
    </row>
    <row r="99" spans="1:10" ht="12.75">
      <c r="A99" s="22"/>
      <c r="B99" s="28" t="s">
        <v>31</v>
      </c>
      <c r="C99" s="29" t="s">
        <v>73</v>
      </c>
      <c r="D99" s="29" t="s">
        <v>52</v>
      </c>
      <c r="E99" s="29" t="s">
        <v>166</v>
      </c>
      <c r="F99" s="29" t="s">
        <v>106</v>
      </c>
      <c r="G99" s="29" t="s">
        <v>76</v>
      </c>
      <c r="H99" s="31">
        <v>143.5</v>
      </c>
      <c r="I99" s="84">
        <v>178.7</v>
      </c>
      <c r="J99" s="84">
        <v>194.9</v>
      </c>
    </row>
    <row r="100" spans="1:10" ht="12.75">
      <c r="A100" s="22"/>
      <c r="B100" s="30" t="s">
        <v>32</v>
      </c>
      <c r="C100" s="29" t="s">
        <v>73</v>
      </c>
      <c r="D100" s="29" t="s">
        <v>52</v>
      </c>
      <c r="E100" s="29" t="s">
        <v>166</v>
      </c>
      <c r="F100" s="29" t="s">
        <v>106</v>
      </c>
      <c r="G100" s="29">
        <v>220</v>
      </c>
      <c r="H100" s="27">
        <f>H101+H102+H103</f>
        <v>13.7</v>
      </c>
      <c r="I100" s="95">
        <f>I101+I102+I103</f>
        <v>21.2</v>
      </c>
      <c r="J100" s="95">
        <f>J101+J102+J103</f>
        <v>16.2</v>
      </c>
    </row>
    <row r="101" spans="1:10" ht="12.75">
      <c r="A101" s="22"/>
      <c r="B101" s="28" t="s">
        <v>43</v>
      </c>
      <c r="C101" s="29" t="s">
        <v>73</v>
      </c>
      <c r="D101" s="29" t="s">
        <v>52</v>
      </c>
      <c r="E101" s="29" t="s">
        <v>166</v>
      </c>
      <c r="F101" s="29" t="s">
        <v>106</v>
      </c>
      <c r="G101" s="29">
        <v>221</v>
      </c>
      <c r="H101" s="31">
        <v>6</v>
      </c>
      <c r="I101" s="84">
        <v>8</v>
      </c>
      <c r="J101" s="84">
        <v>8</v>
      </c>
    </row>
    <row r="102" spans="1:10" ht="12.75">
      <c r="A102" s="22"/>
      <c r="B102" s="28" t="s">
        <v>85</v>
      </c>
      <c r="C102" s="29" t="s">
        <v>73</v>
      </c>
      <c r="D102" s="29" t="s">
        <v>52</v>
      </c>
      <c r="E102" s="29" t="s">
        <v>166</v>
      </c>
      <c r="F102" s="29" t="s">
        <v>106</v>
      </c>
      <c r="G102" s="29">
        <v>222</v>
      </c>
      <c r="H102" s="31">
        <v>7.7</v>
      </c>
      <c r="I102" s="84">
        <v>13.2</v>
      </c>
      <c r="J102" s="84">
        <v>8.2</v>
      </c>
    </row>
    <row r="103" spans="1:10" ht="12.75">
      <c r="A103" s="22"/>
      <c r="B103" s="28" t="s">
        <v>45</v>
      </c>
      <c r="C103" s="29" t="s">
        <v>73</v>
      </c>
      <c r="D103" s="29" t="s">
        <v>52</v>
      </c>
      <c r="E103" s="29" t="s">
        <v>166</v>
      </c>
      <c r="F103" s="29" t="s">
        <v>106</v>
      </c>
      <c r="G103" s="29" t="s">
        <v>80</v>
      </c>
      <c r="H103" s="31"/>
      <c r="I103" s="84"/>
      <c r="J103" s="84"/>
    </row>
    <row r="104" spans="1:10" ht="12.75">
      <c r="A104" s="22"/>
      <c r="B104" s="30" t="s">
        <v>46</v>
      </c>
      <c r="C104" s="29" t="s">
        <v>73</v>
      </c>
      <c r="D104" s="29" t="s">
        <v>52</v>
      </c>
      <c r="E104" s="29" t="s">
        <v>166</v>
      </c>
      <c r="F104" s="29" t="s">
        <v>106</v>
      </c>
      <c r="G104" s="26">
        <v>300</v>
      </c>
      <c r="H104" s="27">
        <f>H105+H106</f>
        <v>20.5</v>
      </c>
      <c r="I104" s="95">
        <f>I105+I106</f>
        <v>6.7</v>
      </c>
      <c r="J104" s="95">
        <f>J105+J106</f>
        <v>0</v>
      </c>
    </row>
    <row r="105" spans="1:10" ht="12.75">
      <c r="A105" s="22"/>
      <c r="B105" s="28" t="s">
        <v>88</v>
      </c>
      <c r="C105" s="29" t="s">
        <v>73</v>
      </c>
      <c r="D105" s="29" t="s">
        <v>52</v>
      </c>
      <c r="E105" s="29" t="s">
        <v>166</v>
      </c>
      <c r="F105" s="29" t="s">
        <v>106</v>
      </c>
      <c r="G105" s="29" t="s">
        <v>82</v>
      </c>
      <c r="H105" s="31">
        <v>20.5</v>
      </c>
      <c r="I105" s="84"/>
      <c r="J105" s="84"/>
    </row>
    <row r="106" spans="1:10" ht="12.75">
      <c r="A106" s="22"/>
      <c r="B106" s="28" t="s">
        <v>35</v>
      </c>
      <c r="C106" s="29" t="s">
        <v>73</v>
      </c>
      <c r="D106" s="29" t="s">
        <v>52</v>
      </c>
      <c r="E106" s="29" t="s">
        <v>166</v>
      </c>
      <c r="F106" s="29" t="s">
        <v>106</v>
      </c>
      <c r="G106" s="29">
        <v>340</v>
      </c>
      <c r="H106" s="31"/>
      <c r="I106" s="84">
        <v>6.7</v>
      </c>
      <c r="J106" s="84"/>
    </row>
    <row r="107" spans="1:10" ht="25.5">
      <c r="A107" s="22"/>
      <c r="B107" s="24" t="s">
        <v>51</v>
      </c>
      <c r="C107" s="17" t="s">
        <v>73</v>
      </c>
      <c r="D107" s="17" t="s">
        <v>52</v>
      </c>
      <c r="E107" s="17" t="s">
        <v>171</v>
      </c>
      <c r="F107" s="17" t="s">
        <v>106</v>
      </c>
      <c r="G107" s="17"/>
      <c r="H107" s="25">
        <f aca="true" t="shared" si="14" ref="H107:J108">H108</f>
        <v>6529.6</v>
      </c>
      <c r="I107" s="85">
        <f t="shared" si="14"/>
        <v>6888.6</v>
      </c>
      <c r="J107" s="85">
        <f t="shared" si="14"/>
        <v>7233.1</v>
      </c>
    </row>
    <row r="108" spans="1:10" ht="12.75">
      <c r="A108" s="22"/>
      <c r="B108" s="28" t="s">
        <v>34</v>
      </c>
      <c r="C108" s="29" t="s">
        <v>73</v>
      </c>
      <c r="D108" s="29" t="s">
        <v>52</v>
      </c>
      <c r="E108" s="29" t="s">
        <v>171</v>
      </c>
      <c r="F108" s="29" t="s">
        <v>106</v>
      </c>
      <c r="G108" s="29">
        <v>260</v>
      </c>
      <c r="H108" s="31">
        <f t="shared" si="14"/>
        <v>6529.6</v>
      </c>
      <c r="I108" s="84">
        <f t="shared" si="14"/>
        <v>6888.6</v>
      </c>
      <c r="J108" s="84">
        <f t="shared" si="14"/>
        <v>7233.1</v>
      </c>
    </row>
    <row r="109" spans="1:10" ht="25.5">
      <c r="A109" s="22"/>
      <c r="B109" s="28" t="s">
        <v>94</v>
      </c>
      <c r="C109" s="29" t="s">
        <v>73</v>
      </c>
      <c r="D109" s="29" t="s">
        <v>52</v>
      </c>
      <c r="E109" s="29" t="s">
        <v>171</v>
      </c>
      <c r="F109" s="29" t="s">
        <v>106</v>
      </c>
      <c r="G109" s="29">
        <v>262</v>
      </c>
      <c r="H109" s="31">
        <v>6529.6</v>
      </c>
      <c r="I109" s="84">
        <v>6888.6</v>
      </c>
      <c r="J109" s="84">
        <v>7233.1</v>
      </c>
    </row>
    <row r="110" spans="1:10" s="57" customFormat="1" ht="12.75">
      <c r="A110" s="56"/>
      <c r="B110" s="24" t="s">
        <v>122</v>
      </c>
      <c r="C110" s="17" t="s">
        <v>73</v>
      </c>
      <c r="D110" s="17" t="s">
        <v>52</v>
      </c>
      <c r="E110" s="17" t="s">
        <v>172</v>
      </c>
      <c r="F110" s="17" t="s">
        <v>106</v>
      </c>
      <c r="G110" s="17"/>
      <c r="H110" s="25">
        <f aca="true" t="shared" si="15" ref="H110:J111">H111</f>
        <v>1300.8</v>
      </c>
      <c r="I110" s="85">
        <f t="shared" si="15"/>
        <v>1391.8</v>
      </c>
      <c r="J110" s="85">
        <f t="shared" si="15"/>
        <v>1475.1</v>
      </c>
    </row>
    <row r="111" spans="1:10" ht="12.75">
      <c r="A111" s="22"/>
      <c r="B111" s="28" t="s">
        <v>34</v>
      </c>
      <c r="C111" s="29" t="s">
        <v>73</v>
      </c>
      <c r="D111" s="29" t="s">
        <v>52</v>
      </c>
      <c r="E111" s="29" t="s">
        <v>172</v>
      </c>
      <c r="F111" s="29" t="s">
        <v>106</v>
      </c>
      <c r="G111" s="29" t="s">
        <v>78</v>
      </c>
      <c r="H111" s="31">
        <f t="shared" si="15"/>
        <v>1300.8</v>
      </c>
      <c r="I111" s="84">
        <f t="shared" si="15"/>
        <v>1391.8</v>
      </c>
      <c r="J111" s="84">
        <f t="shared" si="15"/>
        <v>1475.1</v>
      </c>
    </row>
    <row r="112" spans="1:13" ht="12.75">
      <c r="A112" s="22"/>
      <c r="B112" s="28" t="s">
        <v>96</v>
      </c>
      <c r="C112" s="29" t="s">
        <v>73</v>
      </c>
      <c r="D112" s="29" t="s">
        <v>52</v>
      </c>
      <c r="E112" s="29" t="s">
        <v>172</v>
      </c>
      <c r="F112" s="29" t="s">
        <v>106</v>
      </c>
      <c r="G112" s="29" t="s">
        <v>80</v>
      </c>
      <c r="H112" s="31">
        <v>1300.8</v>
      </c>
      <c r="I112" s="84">
        <v>1391.8</v>
      </c>
      <c r="J112" s="84">
        <v>1475.1</v>
      </c>
      <c r="M112" s="29"/>
    </row>
    <row r="113" spans="1:10" ht="31.5" customHeight="1">
      <c r="A113" s="37"/>
      <c r="B113" s="116" t="s">
        <v>226</v>
      </c>
      <c r="C113" s="47" t="s">
        <v>181</v>
      </c>
      <c r="D113" s="16"/>
      <c r="E113" s="17"/>
      <c r="F113" s="17"/>
      <c r="G113" s="17"/>
      <c r="H113" s="25">
        <f>H114+H119+H121+H136</f>
        <v>4968.400000000001</v>
      </c>
      <c r="I113" s="91">
        <f>I114+I119+I121+I136</f>
        <v>5339.3</v>
      </c>
      <c r="J113" s="91">
        <f>J114+J119+J121+J136</f>
        <v>5861.599999999999</v>
      </c>
    </row>
    <row r="114" spans="1:10" s="112" customFormat="1" ht="40.5">
      <c r="A114" s="108"/>
      <c r="B114" s="109" t="s">
        <v>70</v>
      </c>
      <c r="C114" s="17" t="s">
        <v>181</v>
      </c>
      <c r="D114" s="106" t="s">
        <v>69</v>
      </c>
      <c r="E114" s="107" t="s">
        <v>97</v>
      </c>
      <c r="F114" s="107"/>
      <c r="G114" s="107"/>
      <c r="H114" s="110">
        <f>H115</f>
        <v>927.9000000000001</v>
      </c>
      <c r="I114" s="111">
        <f>I115</f>
        <v>1020.8</v>
      </c>
      <c r="J114" s="111">
        <f>J115</f>
        <v>1122.8</v>
      </c>
    </row>
    <row r="115" spans="1:10" ht="12.75">
      <c r="A115" s="37"/>
      <c r="B115" s="28" t="s">
        <v>42</v>
      </c>
      <c r="C115" s="29" t="s">
        <v>181</v>
      </c>
      <c r="D115" s="48" t="s">
        <v>69</v>
      </c>
      <c r="E115" s="29" t="s">
        <v>97</v>
      </c>
      <c r="F115" s="29" t="s">
        <v>207</v>
      </c>
      <c r="G115" s="29" t="s">
        <v>74</v>
      </c>
      <c r="H115" s="27">
        <f>H116+H117+H118</f>
        <v>927.9000000000001</v>
      </c>
      <c r="I115" s="96">
        <f>I116+I118</f>
        <v>1020.8</v>
      </c>
      <c r="J115" s="96">
        <f>J116+J118</f>
        <v>1122.8</v>
      </c>
    </row>
    <row r="116" spans="1:10" ht="12.75">
      <c r="A116" s="37"/>
      <c r="B116" s="28" t="s">
        <v>30</v>
      </c>
      <c r="C116" s="29" t="s">
        <v>181</v>
      </c>
      <c r="D116" s="48" t="s">
        <v>69</v>
      </c>
      <c r="E116" s="29" t="s">
        <v>97</v>
      </c>
      <c r="F116" s="29" t="s">
        <v>205</v>
      </c>
      <c r="G116" s="29" t="s">
        <v>75</v>
      </c>
      <c r="H116" s="31">
        <v>712.7</v>
      </c>
      <c r="I116" s="90">
        <v>784</v>
      </c>
      <c r="J116" s="90">
        <v>862.4</v>
      </c>
    </row>
    <row r="117" spans="1:10" s="54" customFormat="1" ht="12.75">
      <c r="A117" s="53"/>
      <c r="B117" s="28" t="s">
        <v>87</v>
      </c>
      <c r="C117" s="29" t="s">
        <v>181</v>
      </c>
      <c r="D117" s="48" t="s">
        <v>26</v>
      </c>
      <c r="E117" s="29" t="s">
        <v>164</v>
      </c>
      <c r="F117" s="29" t="s">
        <v>206</v>
      </c>
      <c r="G117" s="29" t="s">
        <v>84</v>
      </c>
      <c r="H117" s="31"/>
      <c r="I117" s="90">
        <f>H117*1.07</f>
        <v>0</v>
      </c>
      <c r="J117" s="90">
        <f>I117*1.07</f>
        <v>0</v>
      </c>
    </row>
    <row r="118" spans="1:10" ht="12.75">
      <c r="A118" s="37"/>
      <c r="B118" s="28" t="s">
        <v>31</v>
      </c>
      <c r="C118" s="29" t="s">
        <v>181</v>
      </c>
      <c r="D118" s="48" t="s">
        <v>69</v>
      </c>
      <c r="E118" s="29" t="s">
        <v>97</v>
      </c>
      <c r="F118" s="29" t="s">
        <v>205</v>
      </c>
      <c r="G118" s="29" t="s">
        <v>76</v>
      </c>
      <c r="H118" s="31">
        <v>215.2</v>
      </c>
      <c r="I118" s="90">
        <v>236.8</v>
      </c>
      <c r="J118" s="90">
        <v>260.4</v>
      </c>
    </row>
    <row r="119" spans="1:10" s="112" customFormat="1" ht="67.5">
      <c r="A119" s="108"/>
      <c r="B119" s="109" t="s">
        <v>224</v>
      </c>
      <c r="C119" s="17" t="s">
        <v>181</v>
      </c>
      <c r="D119" s="106" t="s">
        <v>26</v>
      </c>
      <c r="E119" s="107" t="s">
        <v>164</v>
      </c>
      <c r="F119" s="107" t="s">
        <v>206</v>
      </c>
      <c r="G119" s="107"/>
      <c r="H119" s="110">
        <f>H120</f>
        <v>109.1</v>
      </c>
      <c r="I119" s="111">
        <f>I120</f>
        <v>120</v>
      </c>
      <c r="J119" s="111">
        <f>J120</f>
        <v>132</v>
      </c>
    </row>
    <row r="120" spans="1:10" s="54" customFormat="1" ht="12.75">
      <c r="A120" s="53"/>
      <c r="B120" s="28" t="s">
        <v>87</v>
      </c>
      <c r="C120" s="29" t="s">
        <v>181</v>
      </c>
      <c r="D120" s="48" t="s">
        <v>26</v>
      </c>
      <c r="E120" s="29" t="s">
        <v>164</v>
      </c>
      <c r="F120" s="29" t="s">
        <v>206</v>
      </c>
      <c r="G120" s="29" t="s">
        <v>84</v>
      </c>
      <c r="H120" s="31">
        <v>109.1</v>
      </c>
      <c r="I120" s="90">
        <v>120</v>
      </c>
      <c r="J120" s="90">
        <v>132</v>
      </c>
    </row>
    <row r="121" spans="1:10" s="112" customFormat="1" ht="13.5">
      <c r="A121" s="108"/>
      <c r="B121" s="109" t="s">
        <v>201</v>
      </c>
      <c r="C121" s="17" t="s">
        <v>181</v>
      </c>
      <c r="D121" s="106" t="s">
        <v>26</v>
      </c>
      <c r="E121" s="107" t="s">
        <v>98</v>
      </c>
      <c r="F121" s="107"/>
      <c r="G121" s="107"/>
      <c r="H121" s="110">
        <f>H122+H126+H132+H133+H131</f>
        <v>3566.6000000000004</v>
      </c>
      <c r="I121" s="111">
        <f>I122+I126+I132+I133+I131</f>
        <v>3808.2000000000003</v>
      </c>
      <c r="J121" s="111">
        <f>J122+J126+J132+J133+J131</f>
        <v>4189.099999999999</v>
      </c>
    </row>
    <row r="122" spans="1:10" ht="12.75">
      <c r="A122" s="37"/>
      <c r="B122" s="28" t="s">
        <v>42</v>
      </c>
      <c r="C122" s="29" t="s">
        <v>181</v>
      </c>
      <c r="D122" s="48" t="s">
        <v>26</v>
      </c>
      <c r="E122" s="29" t="s">
        <v>98</v>
      </c>
      <c r="F122" s="29" t="s">
        <v>207</v>
      </c>
      <c r="G122" s="29" t="s">
        <v>74</v>
      </c>
      <c r="H122" s="31">
        <f>H123+H124+H125</f>
        <v>2255.6000000000004</v>
      </c>
      <c r="I122" s="90">
        <f>I123+I124</f>
        <v>2481.1</v>
      </c>
      <c r="J122" s="90">
        <f>J123+J124</f>
        <v>2729.2999999999997</v>
      </c>
    </row>
    <row r="123" spans="1:10" ht="12.75">
      <c r="A123" s="37"/>
      <c r="B123" s="28" t="s">
        <v>30</v>
      </c>
      <c r="C123" s="29" t="s">
        <v>181</v>
      </c>
      <c r="D123" s="48" t="s">
        <v>26</v>
      </c>
      <c r="E123" s="29" t="s">
        <v>98</v>
      </c>
      <c r="F123" s="29" t="s">
        <v>205</v>
      </c>
      <c r="G123" s="29" t="s">
        <v>75</v>
      </c>
      <c r="H123" s="31">
        <v>1732.4</v>
      </c>
      <c r="I123" s="90">
        <v>1905.6</v>
      </c>
      <c r="J123" s="90">
        <v>2096.2</v>
      </c>
    </row>
    <row r="124" spans="1:10" ht="12.75">
      <c r="A124" s="37"/>
      <c r="B124" s="28" t="s">
        <v>31</v>
      </c>
      <c r="C124" s="29" t="s">
        <v>181</v>
      </c>
      <c r="D124" s="48" t="s">
        <v>26</v>
      </c>
      <c r="E124" s="29" t="s">
        <v>98</v>
      </c>
      <c r="F124" s="29" t="s">
        <v>205</v>
      </c>
      <c r="G124" s="29" t="s">
        <v>76</v>
      </c>
      <c r="H124" s="31">
        <v>523.2</v>
      </c>
      <c r="I124" s="90">
        <v>575.5</v>
      </c>
      <c r="J124" s="90">
        <v>633.1</v>
      </c>
    </row>
    <row r="125" spans="1:10" s="54" customFormat="1" ht="12.75">
      <c r="A125" s="53"/>
      <c r="B125" s="28" t="s">
        <v>87</v>
      </c>
      <c r="C125" s="29" t="s">
        <v>181</v>
      </c>
      <c r="D125" s="48" t="s">
        <v>26</v>
      </c>
      <c r="E125" s="29" t="s">
        <v>98</v>
      </c>
      <c r="F125" s="29" t="s">
        <v>206</v>
      </c>
      <c r="G125" s="29" t="s">
        <v>84</v>
      </c>
      <c r="H125" s="31"/>
      <c r="I125" s="90">
        <f>H125*0.07+H125</f>
        <v>0</v>
      </c>
      <c r="J125" s="90">
        <f>I125*1.07</f>
        <v>0</v>
      </c>
    </row>
    <row r="126" spans="1:10" ht="12.75">
      <c r="A126" s="37"/>
      <c r="B126" s="28" t="s">
        <v>32</v>
      </c>
      <c r="C126" s="29" t="s">
        <v>181</v>
      </c>
      <c r="D126" s="48" t="s">
        <v>26</v>
      </c>
      <c r="E126" s="29" t="s">
        <v>98</v>
      </c>
      <c r="F126" s="29" t="s">
        <v>210</v>
      </c>
      <c r="G126" s="26" t="s">
        <v>78</v>
      </c>
      <c r="H126" s="27">
        <f>H127+H128+H129+H130</f>
        <v>597</v>
      </c>
      <c r="I126" s="90">
        <f>I127+I128+I129+I130</f>
        <v>656.7</v>
      </c>
      <c r="J126" s="90">
        <f>J127+J128+J129+J130</f>
        <v>722.4000000000001</v>
      </c>
    </row>
    <row r="127" spans="1:10" ht="12.75">
      <c r="A127" s="22"/>
      <c r="B127" s="28" t="s">
        <v>186</v>
      </c>
      <c r="C127" s="29" t="s">
        <v>181</v>
      </c>
      <c r="D127" s="29" t="s">
        <v>26</v>
      </c>
      <c r="E127" s="29" t="s">
        <v>98</v>
      </c>
      <c r="F127" s="29" t="s">
        <v>208</v>
      </c>
      <c r="G127" s="29" t="s">
        <v>185</v>
      </c>
      <c r="H127" s="31">
        <v>106</v>
      </c>
      <c r="I127" s="84">
        <v>116.6</v>
      </c>
      <c r="J127" s="84">
        <v>128.3</v>
      </c>
    </row>
    <row r="128" spans="1:10" ht="12.75">
      <c r="A128" s="22"/>
      <c r="B128" s="28" t="s">
        <v>85</v>
      </c>
      <c r="C128" s="29" t="s">
        <v>181</v>
      </c>
      <c r="D128" s="29" t="s">
        <v>26</v>
      </c>
      <c r="E128" s="29" t="s">
        <v>98</v>
      </c>
      <c r="F128" s="29" t="s">
        <v>208</v>
      </c>
      <c r="G128" s="29" t="s">
        <v>187</v>
      </c>
      <c r="H128" s="31">
        <v>10</v>
      </c>
      <c r="I128" s="84">
        <v>11</v>
      </c>
      <c r="J128" s="84">
        <v>12.1</v>
      </c>
    </row>
    <row r="129" spans="1:10" ht="12.75">
      <c r="A129" s="37"/>
      <c r="B129" s="28" t="s">
        <v>33</v>
      </c>
      <c r="C129" s="29" t="s">
        <v>181</v>
      </c>
      <c r="D129" s="48" t="s">
        <v>26</v>
      </c>
      <c r="E129" s="29" t="s">
        <v>98</v>
      </c>
      <c r="F129" s="29" t="s">
        <v>208</v>
      </c>
      <c r="G129" s="29" t="s">
        <v>79</v>
      </c>
      <c r="H129" s="31">
        <v>220</v>
      </c>
      <c r="I129" s="90">
        <v>242</v>
      </c>
      <c r="J129" s="90">
        <v>266.2</v>
      </c>
    </row>
    <row r="130" spans="1:10" ht="12.75">
      <c r="A130" s="22"/>
      <c r="B130" s="28" t="s">
        <v>45</v>
      </c>
      <c r="C130" s="29" t="s">
        <v>181</v>
      </c>
      <c r="D130" s="29" t="s">
        <v>26</v>
      </c>
      <c r="E130" s="29" t="s">
        <v>98</v>
      </c>
      <c r="F130" s="29" t="s">
        <v>208</v>
      </c>
      <c r="G130" s="29">
        <v>226</v>
      </c>
      <c r="H130" s="31">
        <v>261</v>
      </c>
      <c r="I130" s="90">
        <v>287.1</v>
      </c>
      <c r="J130" s="90">
        <v>315.8</v>
      </c>
    </row>
    <row r="131" spans="1:10" ht="12.75">
      <c r="A131" s="22"/>
      <c r="B131" s="28" t="s">
        <v>47</v>
      </c>
      <c r="C131" s="29" t="s">
        <v>181</v>
      </c>
      <c r="D131" s="29" t="s">
        <v>26</v>
      </c>
      <c r="E131" s="29" t="s">
        <v>98</v>
      </c>
      <c r="F131" s="29" t="s">
        <v>208</v>
      </c>
      <c r="G131" s="29" t="s">
        <v>48</v>
      </c>
      <c r="H131" s="31">
        <v>300</v>
      </c>
      <c r="I131" s="84">
        <v>332</v>
      </c>
      <c r="J131" s="84">
        <v>367.2</v>
      </c>
    </row>
    <row r="132" spans="1:10" ht="12.75">
      <c r="A132" s="22"/>
      <c r="B132" s="28" t="s">
        <v>47</v>
      </c>
      <c r="C132" s="29" t="s">
        <v>181</v>
      </c>
      <c r="D132" s="29" t="s">
        <v>26</v>
      </c>
      <c r="E132" s="29" t="s">
        <v>98</v>
      </c>
      <c r="F132" s="29" t="s">
        <v>209</v>
      </c>
      <c r="G132" s="29" t="s">
        <v>48</v>
      </c>
      <c r="H132" s="31">
        <v>20</v>
      </c>
      <c r="I132" s="84">
        <v>20</v>
      </c>
      <c r="J132" s="84">
        <v>20</v>
      </c>
    </row>
    <row r="133" spans="1:10" ht="12.75">
      <c r="A133" s="37"/>
      <c r="B133" s="30" t="s">
        <v>46</v>
      </c>
      <c r="C133" s="29" t="s">
        <v>181</v>
      </c>
      <c r="D133" s="48" t="s">
        <v>26</v>
      </c>
      <c r="E133" s="29" t="s">
        <v>98</v>
      </c>
      <c r="F133" s="29" t="s">
        <v>208</v>
      </c>
      <c r="G133" s="26" t="s">
        <v>81</v>
      </c>
      <c r="H133" s="27">
        <f>H134+H135</f>
        <v>394</v>
      </c>
      <c r="I133" s="90">
        <f>I134+I135</f>
        <v>318.4</v>
      </c>
      <c r="J133" s="90">
        <f>J134+J135</f>
        <v>350.2</v>
      </c>
    </row>
    <row r="134" spans="1:12" ht="12.75">
      <c r="A134" s="22"/>
      <c r="B134" s="28" t="s">
        <v>88</v>
      </c>
      <c r="C134" s="29" t="s">
        <v>181</v>
      </c>
      <c r="D134" s="29" t="s">
        <v>26</v>
      </c>
      <c r="E134" s="29" t="s">
        <v>98</v>
      </c>
      <c r="F134" s="29" t="s">
        <v>208</v>
      </c>
      <c r="G134" s="29" t="s">
        <v>82</v>
      </c>
      <c r="H134" s="31">
        <v>150</v>
      </c>
      <c r="I134" s="90">
        <v>50</v>
      </c>
      <c r="J134" s="90">
        <v>55</v>
      </c>
      <c r="L134" s="29"/>
    </row>
    <row r="135" spans="1:10" ht="12.75">
      <c r="A135" s="37"/>
      <c r="B135" s="28" t="s">
        <v>35</v>
      </c>
      <c r="C135" s="29" t="s">
        <v>181</v>
      </c>
      <c r="D135" s="48" t="s">
        <v>26</v>
      </c>
      <c r="E135" s="29" t="s">
        <v>98</v>
      </c>
      <c r="F135" s="29" t="s">
        <v>208</v>
      </c>
      <c r="G135" s="29" t="s">
        <v>83</v>
      </c>
      <c r="H135" s="27">
        <v>244</v>
      </c>
      <c r="I135" s="90">
        <v>268.4</v>
      </c>
      <c r="J135" s="90">
        <v>295.2</v>
      </c>
    </row>
    <row r="136" spans="1:10" s="57" customFormat="1" ht="25.5">
      <c r="A136" s="56"/>
      <c r="B136" s="24" t="s">
        <v>194</v>
      </c>
      <c r="C136" s="17" t="s">
        <v>181</v>
      </c>
      <c r="D136" s="17" t="s">
        <v>196</v>
      </c>
      <c r="E136" s="17" t="s">
        <v>197</v>
      </c>
      <c r="F136" s="17" t="s">
        <v>81</v>
      </c>
      <c r="G136" s="17"/>
      <c r="H136" s="25">
        <f aca="true" t="shared" si="16" ref="H136:J137">H137</f>
        <v>364.8</v>
      </c>
      <c r="I136" s="85">
        <f t="shared" si="16"/>
        <v>390.3</v>
      </c>
      <c r="J136" s="85">
        <f t="shared" si="16"/>
        <v>417.7</v>
      </c>
    </row>
    <row r="137" spans="1:10" ht="12.75">
      <c r="A137" s="22"/>
      <c r="B137" s="28" t="s">
        <v>34</v>
      </c>
      <c r="C137" s="29" t="s">
        <v>181</v>
      </c>
      <c r="D137" s="17" t="s">
        <v>196</v>
      </c>
      <c r="E137" s="17" t="s">
        <v>197</v>
      </c>
      <c r="F137" s="17" t="s">
        <v>213</v>
      </c>
      <c r="G137" s="29" t="s">
        <v>198</v>
      </c>
      <c r="H137" s="31">
        <f t="shared" si="16"/>
        <v>364.8</v>
      </c>
      <c r="I137" s="84">
        <f t="shared" si="16"/>
        <v>390.3</v>
      </c>
      <c r="J137" s="84">
        <f t="shared" si="16"/>
        <v>417.7</v>
      </c>
    </row>
    <row r="138" spans="1:13" ht="12.75">
      <c r="A138" s="22"/>
      <c r="B138" s="28" t="s">
        <v>200</v>
      </c>
      <c r="C138" s="29" t="s">
        <v>181</v>
      </c>
      <c r="D138" s="17" t="s">
        <v>196</v>
      </c>
      <c r="E138" s="17" t="s">
        <v>197</v>
      </c>
      <c r="F138" s="17" t="s">
        <v>213</v>
      </c>
      <c r="G138" s="29" t="s">
        <v>199</v>
      </c>
      <c r="H138" s="31">
        <v>364.8</v>
      </c>
      <c r="I138" s="84">
        <v>390.3</v>
      </c>
      <c r="J138" s="84">
        <v>417.7</v>
      </c>
      <c r="M138" s="29"/>
    </row>
    <row r="139" spans="1:13" ht="12.75">
      <c r="A139" s="22"/>
      <c r="B139" s="28"/>
      <c r="C139" s="29"/>
      <c r="D139" s="29"/>
      <c r="E139" s="29"/>
      <c r="F139" s="29"/>
      <c r="G139" s="29"/>
      <c r="H139" s="31"/>
      <c r="I139" s="84"/>
      <c r="J139" s="84"/>
      <c r="M139" s="115"/>
    </row>
    <row r="140" spans="1:10" ht="15.75">
      <c r="A140" s="22"/>
      <c r="B140" s="34" t="s">
        <v>53</v>
      </c>
      <c r="C140" s="34"/>
      <c r="D140" s="34"/>
      <c r="E140" s="34"/>
      <c r="F140" s="34"/>
      <c r="G140" s="34"/>
      <c r="H140" s="35">
        <f>H113+H13</f>
        <v>54610.00000000001</v>
      </c>
      <c r="I140" s="92">
        <f>I113+I13</f>
        <v>60001.00000000001</v>
      </c>
      <c r="J140" s="92">
        <f>J113+J13</f>
        <v>66078.1</v>
      </c>
    </row>
    <row r="141" spans="2:8" ht="12.75">
      <c r="B141" s="21"/>
      <c r="C141" s="49"/>
      <c r="D141" s="21"/>
      <c r="E141" s="21"/>
      <c r="F141" s="21"/>
      <c r="G141" s="21"/>
      <c r="H141" s="21"/>
    </row>
  </sheetData>
  <sheetProtection/>
  <mergeCells count="6">
    <mergeCell ref="B9:B11"/>
    <mergeCell ref="C9:C11"/>
    <mergeCell ref="D9:D11"/>
    <mergeCell ref="E9:E11"/>
    <mergeCell ref="F9:F11"/>
    <mergeCell ref="G9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Нина</cp:lastModifiedBy>
  <cp:lastPrinted>2012-11-28T06:06:04Z</cp:lastPrinted>
  <dcterms:created xsi:type="dcterms:W3CDTF">2006-01-10T07:25:57Z</dcterms:created>
  <dcterms:modified xsi:type="dcterms:W3CDTF">2013-02-11T13:43:50Z</dcterms:modified>
  <cp:category/>
  <cp:version/>
  <cp:contentType/>
  <cp:contentStatus/>
</cp:coreProperties>
</file>